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38 -1- ไฟล์ส่งคุณไหมขึ้นweb OIT- ITA ปี งบ 2568\o11ข้อมูลสถิติการให้บริการ_done\"/>
    </mc:Choice>
  </mc:AlternateContent>
  <xr:revisionPtr revIDLastSave="0" documentId="13_ncr:1_{7B515E22-AE49-4C15-9366-7438E09AF85F}" xr6:coauthVersionLast="47" xr6:coauthVersionMax="47" xr10:uidLastSave="{00000000-0000-0000-0000-000000000000}"/>
  <bookViews>
    <workbookView xWindow="2595" yWindow="2595" windowWidth="21600" windowHeight="11295" xr2:uid="{9F0422D4-70E6-47E6-A64B-17EF73812C32}"/>
  </bookViews>
  <sheets>
    <sheet name="ปีงบ 2567" sheetId="1" r:id="rId1"/>
    <sheet name="ปีงบ 2568" sheetId="2" r:id="rId2"/>
  </sheets>
  <definedNames>
    <definedName name="_xlnm.Print_Area" localSheetId="0">'ปีงบ 2567'!$A$1:$M$18</definedName>
    <definedName name="_xlnm.Print_Area" localSheetId="1">'ปีงบ 2568'!$A$1:$M$18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2" l="1"/>
  <c r="Q18" i="2" s="1"/>
  <c r="K16" i="2"/>
  <c r="H16" i="2"/>
  <c r="I16" i="2" s="1"/>
  <c r="J16" i="2" s="1"/>
  <c r="G16" i="2"/>
  <c r="E16" i="2"/>
  <c r="H15" i="2"/>
  <c r="K15" i="2" s="1"/>
  <c r="G15" i="2"/>
  <c r="E15" i="2"/>
  <c r="K14" i="2"/>
  <c r="H14" i="2"/>
  <c r="I14" i="2" s="1"/>
  <c r="J14" i="2" s="1"/>
  <c r="G14" i="2"/>
  <c r="E14" i="2"/>
  <c r="H13" i="2"/>
  <c r="K13" i="2" s="1"/>
  <c r="G13" i="2"/>
  <c r="E13" i="2"/>
  <c r="K12" i="2"/>
  <c r="H12" i="2"/>
  <c r="I12" i="2" s="1"/>
  <c r="J12" i="2" s="1"/>
  <c r="G12" i="2"/>
  <c r="E12" i="2"/>
  <c r="H11" i="2"/>
  <c r="K11" i="2" s="1"/>
  <c r="G11" i="2"/>
  <c r="E11" i="2"/>
  <c r="K10" i="2"/>
  <c r="H10" i="2"/>
  <c r="I10" i="2" s="1"/>
  <c r="J10" i="2" s="1"/>
  <c r="G10" i="2"/>
  <c r="E10" i="2"/>
  <c r="H9" i="2"/>
  <c r="K9" i="2" s="1"/>
  <c r="G9" i="2"/>
  <c r="E9" i="2"/>
  <c r="K8" i="2"/>
  <c r="H8" i="2"/>
  <c r="I8" i="2" s="1"/>
  <c r="J8" i="2" s="1"/>
  <c r="G8" i="2"/>
  <c r="E8" i="2"/>
  <c r="H7" i="2"/>
  <c r="K7" i="2" s="1"/>
  <c r="G7" i="2"/>
  <c r="E7" i="2"/>
  <c r="K6" i="2"/>
  <c r="H6" i="2"/>
  <c r="I6" i="2" s="1"/>
  <c r="J6" i="2" s="1"/>
  <c r="G6" i="2"/>
  <c r="E6" i="2"/>
  <c r="H5" i="2"/>
  <c r="K5" i="2" s="1"/>
  <c r="G5" i="2"/>
  <c r="G18" i="2" s="1"/>
  <c r="E5" i="2"/>
  <c r="E18" i="2" s="1"/>
  <c r="Q18" i="1"/>
  <c r="Q17" i="1"/>
  <c r="H16" i="1"/>
  <c r="K16" i="1" s="1"/>
  <c r="G16" i="1"/>
  <c r="E16" i="1"/>
  <c r="K15" i="1"/>
  <c r="H15" i="1"/>
  <c r="I15" i="1" s="1"/>
  <c r="J15" i="1" s="1"/>
  <c r="G15" i="1"/>
  <c r="E15" i="1"/>
  <c r="H14" i="1"/>
  <c r="K14" i="1" s="1"/>
  <c r="G14" i="1"/>
  <c r="E14" i="1"/>
  <c r="K13" i="1"/>
  <c r="H13" i="1"/>
  <c r="I13" i="1" s="1"/>
  <c r="J13" i="1" s="1"/>
  <c r="G13" i="1"/>
  <c r="E13" i="1"/>
  <c r="H12" i="1"/>
  <c r="K12" i="1" s="1"/>
  <c r="G12" i="1"/>
  <c r="E12" i="1"/>
  <c r="K11" i="1"/>
  <c r="H11" i="1"/>
  <c r="I11" i="1" s="1"/>
  <c r="J11" i="1" s="1"/>
  <c r="G11" i="1"/>
  <c r="E11" i="1"/>
  <c r="H10" i="1"/>
  <c r="K10" i="1" s="1"/>
  <c r="G10" i="1"/>
  <c r="E10" i="1"/>
  <c r="K9" i="1"/>
  <c r="H9" i="1"/>
  <c r="I9" i="1" s="1"/>
  <c r="J9" i="1" s="1"/>
  <c r="G9" i="1"/>
  <c r="G18" i="1" s="1"/>
  <c r="E9" i="1"/>
  <c r="E18" i="1" s="1"/>
  <c r="J8" i="1"/>
  <c r="H8" i="1"/>
  <c r="K8" i="1" s="1"/>
  <c r="G8" i="1"/>
  <c r="E8" i="1"/>
  <c r="K7" i="1"/>
  <c r="J7" i="1"/>
  <c r="I7" i="1"/>
  <c r="H7" i="1"/>
  <c r="G7" i="1"/>
  <c r="E7" i="1"/>
  <c r="K6" i="1"/>
  <c r="H6" i="1"/>
  <c r="I6" i="1" s="1"/>
  <c r="J6" i="1" s="1"/>
  <c r="G6" i="1"/>
  <c r="E6" i="1"/>
  <c r="K5" i="1"/>
  <c r="J5" i="1"/>
  <c r="I5" i="1"/>
  <c r="H5" i="1"/>
  <c r="G5" i="1"/>
  <c r="E5" i="1"/>
  <c r="K18" i="2" l="1"/>
  <c r="K18" i="1"/>
  <c r="I10" i="1"/>
  <c r="J10" i="1" s="1"/>
  <c r="J18" i="1" s="1"/>
  <c r="I12" i="1"/>
  <c r="J12" i="1" s="1"/>
  <c r="I14" i="1"/>
  <c r="J14" i="1" s="1"/>
  <c r="I16" i="1"/>
  <c r="J16" i="1" s="1"/>
  <c r="I5" i="2"/>
  <c r="J5" i="2" s="1"/>
  <c r="I7" i="2"/>
  <c r="J7" i="2" s="1"/>
  <c r="I9" i="2"/>
  <c r="J9" i="2" s="1"/>
  <c r="I11" i="2"/>
  <c r="J11" i="2" s="1"/>
  <c r="I13" i="2"/>
  <c r="J13" i="2" s="1"/>
  <c r="I15" i="2"/>
  <c r="J15" i="2" s="1"/>
  <c r="J18" i="2" l="1"/>
</calcChain>
</file>

<file path=xl/sharedStrings.xml><?xml version="1.0" encoding="utf-8"?>
<sst xmlns="http://schemas.openxmlformats.org/spreadsheetml/2006/main" count="130" uniqueCount="84">
  <si>
    <t>การเข้าร่วมประชุมสภามหาวิทยาลัยมหิดลของกรรมการสภามหาวิทยาลัย ปี 2567</t>
  </si>
  <si>
    <t>ครั้งที่</t>
  </si>
  <si>
    <t>วันที่ประชุม</t>
  </si>
  <si>
    <t>จำนวนกรรมการ</t>
  </si>
  <si>
    <t>มาประชุม</t>
  </si>
  <si>
    <t>ไม่มาประชุม</t>
  </si>
  <si>
    <t>มาประชุม ( % )</t>
  </si>
  <si>
    <t>เริ่มประชุม</t>
  </si>
  <si>
    <t>เลิกประชุม</t>
  </si>
  <si>
    <t>Onsite</t>
  </si>
  <si>
    <t>ร้อยละ</t>
  </si>
  <si>
    <t>Online</t>
  </si>
  <si>
    <t>รวม</t>
  </si>
  <si>
    <t>จำนวน</t>
  </si>
  <si>
    <t>นาที</t>
  </si>
  <si>
    <t>597</t>
  </si>
  <si>
    <t xml:space="preserve"> 18 ต.ค. 66</t>
  </si>
  <si>
    <t>13:00 น.</t>
  </si>
  <si>
    <t>15.30 น.</t>
  </si>
  <si>
    <t>598</t>
  </si>
  <si>
    <t xml:space="preserve"> 15 พ.ย. 66</t>
  </si>
  <si>
    <t>15.00 น.</t>
  </si>
  <si>
    <t>อ.นริศรา เป็นประธานสภาคณาจารย์</t>
  </si>
  <si>
    <t>599</t>
  </si>
  <si>
    <t xml:space="preserve"> 20 ธ.ค. 66</t>
  </si>
  <si>
    <t>16.00 น.</t>
  </si>
  <si>
    <t>อ.อาทิตย์ รามาฯ เป็น กก.แทน อ.ปิยะมิตร</t>
  </si>
  <si>
    <t>600</t>
  </si>
  <si>
    <t xml:space="preserve"> 17 ม.ค. 67</t>
  </si>
  <si>
    <t>16:05 น.</t>
  </si>
  <si>
    <t>601</t>
  </si>
  <si>
    <t xml:space="preserve"> 21 ก.พ. 67</t>
  </si>
  <si>
    <t>16:30 น.</t>
  </si>
  <si>
    <t>602</t>
  </si>
  <si>
    <t xml:space="preserve"> 20 มี.ค. 67</t>
  </si>
  <si>
    <t>17:00 น.</t>
  </si>
  <si>
    <t>603</t>
  </si>
  <si>
    <t xml:space="preserve"> 17 เม.ย. 67</t>
  </si>
  <si>
    <t>16:00 น.</t>
  </si>
  <si>
    <t>604</t>
  </si>
  <si>
    <t xml:space="preserve"> 15 พ.ค. 67</t>
  </si>
  <si>
    <t>17:01 น.</t>
  </si>
  <si>
    <t>605</t>
  </si>
  <si>
    <t xml:space="preserve"> 19 มิ.ย. 67</t>
  </si>
  <si>
    <t>606</t>
  </si>
  <si>
    <t xml:space="preserve"> 17 ก.ค. 67</t>
  </si>
  <si>
    <t>16:45 น.</t>
  </si>
  <si>
    <t>607</t>
  </si>
  <si>
    <t xml:space="preserve"> 21 ส.ค. 67</t>
  </si>
  <si>
    <t>16.01 น.</t>
  </si>
  <si>
    <t>608</t>
  </si>
  <si>
    <t xml:space="preserve"> 18 ก.ย. 67</t>
  </si>
  <si>
    <t>16.40 น.</t>
  </si>
  <si>
    <t>ค่าเฉลี่ยมาประชุมร้อยละ</t>
  </si>
  <si>
    <t>เวลาเฉลี่ย</t>
  </si>
  <si>
    <t>186 นาที หรือ 3 ชัวโมง 6 นาที</t>
  </si>
  <si>
    <t>การเข้าร่วมประชุมสภามหาวิทยาลัยมหิดลของกรรมการสภามหาวิทยาลัย ปีงบประมาณ 2568</t>
  </si>
  <si>
    <t>609</t>
  </si>
  <si>
    <t xml:space="preserve"> 16 ต.ค. 67</t>
  </si>
  <si>
    <t>อ.จงเจตน์ ,อ.ศิริชัย ครบวาระ อ.ประเวศ ลาออก</t>
  </si>
  <si>
    <t>610</t>
  </si>
  <si>
    <t xml:space="preserve"> 20 พ.ย. 67</t>
  </si>
  <si>
    <t>16.21 น.</t>
  </si>
  <si>
    <t>อ.จุฬธิดา แทน อ.ศิริชัย</t>
  </si>
  <si>
    <t>611</t>
  </si>
  <si>
    <t xml:space="preserve"> 18 ธ.ค. 67</t>
  </si>
  <si>
    <t>16.30 น.</t>
  </si>
  <si>
    <t>612</t>
  </si>
  <si>
    <t xml:space="preserve"> 15 ม.ค. 68</t>
  </si>
  <si>
    <t>15:40 น.</t>
  </si>
  <si>
    <t>613</t>
  </si>
  <si>
    <t xml:space="preserve"> 19 ก.พ. 68</t>
  </si>
  <si>
    <t>16:40 น.</t>
  </si>
  <si>
    <t>614</t>
  </si>
  <si>
    <t xml:space="preserve"> 19 มี.ค. 68</t>
  </si>
  <si>
    <t>15:45 น.</t>
  </si>
  <si>
    <t xml:space="preserve"> 23 เม.ย. 68</t>
  </si>
  <si>
    <t xml:space="preserve"> 21 พ.ค. 68</t>
  </si>
  <si>
    <t xml:space="preserve"> 18 มิ.ย. 68</t>
  </si>
  <si>
    <t xml:space="preserve"> 16 ก.ค. 68</t>
  </si>
  <si>
    <t xml:space="preserve"> 20 ส.ค. 68</t>
  </si>
  <si>
    <t xml:space="preserve"> 17 ก.ย. 68</t>
  </si>
  <si>
    <t>189 นาที หรือ 3 ชัวโมง 9 นาที</t>
  </si>
  <si>
    <t>มาประชุม 
( %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</si>
</sst>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1000000]h:mm\ &quot;น.&quot;;@"/>
  </numFmts>
  <fonts count="3" x14ac:knownFonts="1">
    <font>
      <sz val="14"/>
      <name val="Cordia New"/>
      <charset val="222"/>
    </font>
    <font>
      <b/>
      <sz val="16"/>
      <name val="EucrosiaUPC"/>
      <family val="1"/>
      <charset val="222"/>
    </font>
    <font>
      <sz val="16"/>
      <name val="Eucrosi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0" fontId="2" fillId="0" borderId="0" xfId="0" applyNumberFormat="1" applyFont="1"/>
    <xf numFmtId="20" fontId="2" fillId="0" borderId="8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00D42-3CCA-4C1E-938A-82D1881789E6}">
  <dimension ref="A1:Q20"/>
  <sheetViews>
    <sheetView tabSelected="1" zoomScaleNormal="100" workbookViewId="0">
      <selection sqref="A1:K1"/>
    </sheetView>
  </sheetViews>
  <sheetFormatPr defaultRowHeight="22.5" x14ac:dyDescent="0.45"/>
  <cols>
    <col min="1" max="1" width="15.5703125" style="3" customWidth="1"/>
    <col min="2" max="2" width="13.28515625" style="2" customWidth="1"/>
    <col min="3" max="3" width="14.7109375" style="2" customWidth="1"/>
    <col min="4" max="10" width="8.7109375" style="2" customWidth="1"/>
    <col min="11" max="11" width="11.7109375" style="2" customWidth="1"/>
    <col min="12" max="12" width="9.7109375" style="1" customWidth="1"/>
    <col min="13" max="13" width="9.7109375" style="2" customWidth="1"/>
    <col min="14" max="15" width="9.140625" style="2"/>
    <col min="16" max="16" width="13.28515625" style="2" customWidth="1"/>
    <col min="17" max="256" width="9.140625" style="2"/>
    <col min="257" max="257" width="15.5703125" style="2" customWidth="1"/>
    <col min="258" max="258" width="13.28515625" style="2" customWidth="1"/>
    <col min="259" max="259" width="20.140625" style="2" customWidth="1"/>
    <col min="260" max="266" width="10.7109375" style="2" customWidth="1"/>
    <col min="267" max="267" width="17" style="2" customWidth="1"/>
    <col min="268" max="269" width="10.7109375" style="2" customWidth="1"/>
    <col min="270" max="271" width="9.140625" style="2"/>
    <col min="272" max="272" width="13.28515625" style="2" customWidth="1"/>
    <col min="273" max="512" width="9.140625" style="2"/>
    <col min="513" max="513" width="15.5703125" style="2" customWidth="1"/>
    <col min="514" max="514" width="13.28515625" style="2" customWidth="1"/>
    <col min="515" max="515" width="20.140625" style="2" customWidth="1"/>
    <col min="516" max="522" width="10.7109375" style="2" customWidth="1"/>
    <col min="523" max="523" width="17" style="2" customWidth="1"/>
    <col min="524" max="525" width="10.7109375" style="2" customWidth="1"/>
    <col min="526" max="527" width="9.140625" style="2"/>
    <col min="528" max="528" width="13.28515625" style="2" customWidth="1"/>
    <col min="529" max="768" width="9.140625" style="2"/>
    <col min="769" max="769" width="15.5703125" style="2" customWidth="1"/>
    <col min="770" max="770" width="13.28515625" style="2" customWidth="1"/>
    <col min="771" max="771" width="20.140625" style="2" customWidth="1"/>
    <col min="772" max="778" width="10.7109375" style="2" customWidth="1"/>
    <col min="779" max="779" width="17" style="2" customWidth="1"/>
    <col min="780" max="781" width="10.7109375" style="2" customWidth="1"/>
    <col min="782" max="783" width="9.140625" style="2"/>
    <col min="784" max="784" width="13.28515625" style="2" customWidth="1"/>
    <col min="785" max="1024" width="9.140625" style="2"/>
    <col min="1025" max="1025" width="15.5703125" style="2" customWidth="1"/>
    <col min="1026" max="1026" width="13.28515625" style="2" customWidth="1"/>
    <col min="1027" max="1027" width="20.140625" style="2" customWidth="1"/>
    <col min="1028" max="1034" width="10.7109375" style="2" customWidth="1"/>
    <col min="1035" max="1035" width="17" style="2" customWidth="1"/>
    <col min="1036" max="1037" width="10.7109375" style="2" customWidth="1"/>
    <col min="1038" max="1039" width="9.140625" style="2"/>
    <col min="1040" max="1040" width="13.28515625" style="2" customWidth="1"/>
    <col min="1041" max="1280" width="9.140625" style="2"/>
    <col min="1281" max="1281" width="15.5703125" style="2" customWidth="1"/>
    <col min="1282" max="1282" width="13.28515625" style="2" customWidth="1"/>
    <col min="1283" max="1283" width="20.140625" style="2" customWidth="1"/>
    <col min="1284" max="1290" width="10.7109375" style="2" customWidth="1"/>
    <col min="1291" max="1291" width="17" style="2" customWidth="1"/>
    <col min="1292" max="1293" width="10.7109375" style="2" customWidth="1"/>
    <col min="1294" max="1295" width="9.140625" style="2"/>
    <col min="1296" max="1296" width="13.28515625" style="2" customWidth="1"/>
    <col min="1297" max="1536" width="9.140625" style="2"/>
    <col min="1537" max="1537" width="15.5703125" style="2" customWidth="1"/>
    <col min="1538" max="1538" width="13.28515625" style="2" customWidth="1"/>
    <col min="1539" max="1539" width="20.140625" style="2" customWidth="1"/>
    <col min="1540" max="1546" width="10.7109375" style="2" customWidth="1"/>
    <col min="1547" max="1547" width="17" style="2" customWidth="1"/>
    <col min="1548" max="1549" width="10.7109375" style="2" customWidth="1"/>
    <col min="1550" max="1551" width="9.140625" style="2"/>
    <col min="1552" max="1552" width="13.28515625" style="2" customWidth="1"/>
    <col min="1553" max="1792" width="9.140625" style="2"/>
    <col min="1793" max="1793" width="15.5703125" style="2" customWidth="1"/>
    <col min="1794" max="1794" width="13.28515625" style="2" customWidth="1"/>
    <col min="1795" max="1795" width="20.140625" style="2" customWidth="1"/>
    <col min="1796" max="1802" width="10.7109375" style="2" customWidth="1"/>
    <col min="1803" max="1803" width="17" style="2" customWidth="1"/>
    <col min="1804" max="1805" width="10.7109375" style="2" customWidth="1"/>
    <col min="1806" max="1807" width="9.140625" style="2"/>
    <col min="1808" max="1808" width="13.28515625" style="2" customWidth="1"/>
    <col min="1809" max="2048" width="9.140625" style="2"/>
    <col min="2049" max="2049" width="15.5703125" style="2" customWidth="1"/>
    <col min="2050" max="2050" width="13.28515625" style="2" customWidth="1"/>
    <col min="2051" max="2051" width="20.140625" style="2" customWidth="1"/>
    <col min="2052" max="2058" width="10.7109375" style="2" customWidth="1"/>
    <col min="2059" max="2059" width="17" style="2" customWidth="1"/>
    <col min="2060" max="2061" width="10.7109375" style="2" customWidth="1"/>
    <col min="2062" max="2063" width="9.140625" style="2"/>
    <col min="2064" max="2064" width="13.28515625" style="2" customWidth="1"/>
    <col min="2065" max="2304" width="9.140625" style="2"/>
    <col min="2305" max="2305" width="15.5703125" style="2" customWidth="1"/>
    <col min="2306" max="2306" width="13.28515625" style="2" customWidth="1"/>
    <col min="2307" max="2307" width="20.140625" style="2" customWidth="1"/>
    <col min="2308" max="2314" width="10.7109375" style="2" customWidth="1"/>
    <col min="2315" max="2315" width="17" style="2" customWidth="1"/>
    <col min="2316" max="2317" width="10.7109375" style="2" customWidth="1"/>
    <col min="2318" max="2319" width="9.140625" style="2"/>
    <col min="2320" max="2320" width="13.28515625" style="2" customWidth="1"/>
    <col min="2321" max="2560" width="9.140625" style="2"/>
    <col min="2561" max="2561" width="15.5703125" style="2" customWidth="1"/>
    <col min="2562" max="2562" width="13.28515625" style="2" customWidth="1"/>
    <col min="2563" max="2563" width="20.140625" style="2" customWidth="1"/>
    <col min="2564" max="2570" width="10.7109375" style="2" customWidth="1"/>
    <col min="2571" max="2571" width="17" style="2" customWidth="1"/>
    <col min="2572" max="2573" width="10.7109375" style="2" customWidth="1"/>
    <col min="2574" max="2575" width="9.140625" style="2"/>
    <col min="2576" max="2576" width="13.28515625" style="2" customWidth="1"/>
    <col min="2577" max="2816" width="9.140625" style="2"/>
    <col min="2817" max="2817" width="15.5703125" style="2" customWidth="1"/>
    <col min="2818" max="2818" width="13.28515625" style="2" customWidth="1"/>
    <col min="2819" max="2819" width="20.140625" style="2" customWidth="1"/>
    <col min="2820" max="2826" width="10.7109375" style="2" customWidth="1"/>
    <col min="2827" max="2827" width="17" style="2" customWidth="1"/>
    <col min="2828" max="2829" width="10.7109375" style="2" customWidth="1"/>
    <col min="2830" max="2831" width="9.140625" style="2"/>
    <col min="2832" max="2832" width="13.28515625" style="2" customWidth="1"/>
    <col min="2833" max="3072" width="9.140625" style="2"/>
    <col min="3073" max="3073" width="15.5703125" style="2" customWidth="1"/>
    <col min="3074" max="3074" width="13.28515625" style="2" customWidth="1"/>
    <col min="3075" max="3075" width="20.140625" style="2" customWidth="1"/>
    <col min="3076" max="3082" width="10.7109375" style="2" customWidth="1"/>
    <col min="3083" max="3083" width="17" style="2" customWidth="1"/>
    <col min="3084" max="3085" width="10.7109375" style="2" customWidth="1"/>
    <col min="3086" max="3087" width="9.140625" style="2"/>
    <col min="3088" max="3088" width="13.28515625" style="2" customWidth="1"/>
    <col min="3089" max="3328" width="9.140625" style="2"/>
    <col min="3329" max="3329" width="15.5703125" style="2" customWidth="1"/>
    <col min="3330" max="3330" width="13.28515625" style="2" customWidth="1"/>
    <col min="3331" max="3331" width="20.140625" style="2" customWidth="1"/>
    <col min="3332" max="3338" width="10.7109375" style="2" customWidth="1"/>
    <col min="3339" max="3339" width="17" style="2" customWidth="1"/>
    <col min="3340" max="3341" width="10.7109375" style="2" customWidth="1"/>
    <col min="3342" max="3343" width="9.140625" style="2"/>
    <col min="3344" max="3344" width="13.28515625" style="2" customWidth="1"/>
    <col min="3345" max="3584" width="9.140625" style="2"/>
    <col min="3585" max="3585" width="15.5703125" style="2" customWidth="1"/>
    <col min="3586" max="3586" width="13.28515625" style="2" customWidth="1"/>
    <col min="3587" max="3587" width="20.140625" style="2" customWidth="1"/>
    <col min="3588" max="3594" width="10.7109375" style="2" customWidth="1"/>
    <col min="3595" max="3595" width="17" style="2" customWidth="1"/>
    <col min="3596" max="3597" width="10.7109375" style="2" customWidth="1"/>
    <col min="3598" max="3599" width="9.140625" style="2"/>
    <col min="3600" max="3600" width="13.28515625" style="2" customWidth="1"/>
    <col min="3601" max="3840" width="9.140625" style="2"/>
    <col min="3841" max="3841" width="15.5703125" style="2" customWidth="1"/>
    <col min="3842" max="3842" width="13.28515625" style="2" customWidth="1"/>
    <col min="3843" max="3843" width="20.140625" style="2" customWidth="1"/>
    <col min="3844" max="3850" width="10.7109375" style="2" customWidth="1"/>
    <col min="3851" max="3851" width="17" style="2" customWidth="1"/>
    <col min="3852" max="3853" width="10.7109375" style="2" customWidth="1"/>
    <col min="3854" max="3855" width="9.140625" style="2"/>
    <col min="3856" max="3856" width="13.28515625" style="2" customWidth="1"/>
    <col min="3857" max="4096" width="9.140625" style="2"/>
    <col min="4097" max="4097" width="15.5703125" style="2" customWidth="1"/>
    <col min="4098" max="4098" width="13.28515625" style="2" customWidth="1"/>
    <col min="4099" max="4099" width="20.140625" style="2" customWidth="1"/>
    <col min="4100" max="4106" width="10.7109375" style="2" customWidth="1"/>
    <col min="4107" max="4107" width="17" style="2" customWidth="1"/>
    <col min="4108" max="4109" width="10.7109375" style="2" customWidth="1"/>
    <col min="4110" max="4111" width="9.140625" style="2"/>
    <col min="4112" max="4112" width="13.28515625" style="2" customWidth="1"/>
    <col min="4113" max="4352" width="9.140625" style="2"/>
    <col min="4353" max="4353" width="15.5703125" style="2" customWidth="1"/>
    <col min="4354" max="4354" width="13.28515625" style="2" customWidth="1"/>
    <col min="4355" max="4355" width="20.140625" style="2" customWidth="1"/>
    <col min="4356" max="4362" width="10.7109375" style="2" customWidth="1"/>
    <col min="4363" max="4363" width="17" style="2" customWidth="1"/>
    <col min="4364" max="4365" width="10.7109375" style="2" customWidth="1"/>
    <col min="4366" max="4367" width="9.140625" style="2"/>
    <col min="4368" max="4368" width="13.28515625" style="2" customWidth="1"/>
    <col min="4369" max="4608" width="9.140625" style="2"/>
    <col min="4609" max="4609" width="15.5703125" style="2" customWidth="1"/>
    <col min="4610" max="4610" width="13.28515625" style="2" customWidth="1"/>
    <col min="4611" max="4611" width="20.140625" style="2" customWidth="1"/>
    <col min="4612" max="4618" width="10.7109375" style="2" customWidth="1"/>
    <col min="4619" max="4619" width="17" style="2" customWidth="1"/>
    <col min="4620" max="4621" width="10.7109375" style="2" customWidth="1"/>
    <col min="4622" max="4623" width="9.140625" style="2"/>
    <col min="4624" max="4624" width="13.28515625" style="2" customWidth="1"/>
    <col min="4625" max="4864" width="9.140625" style="2"/>
    <col min="4865" max="4865" width="15.5703125" style="2" customWidth="1"/>
    <col min="4866" max="4866" width="13.28515625" style="2" customWidth="1"/>
    <col min="4867" max="4867" width="20.140625" style="2" customWidth="1"/>
    <col min="4868" max="4874" width="10.7109375" style="2" customWidth="1"/>
    <col min="4875" max="4875" width="17" style="2" customWidth="1"/>
    <col min="4876" max="4877" width="10.7109375" style="2" customWidth="1"/>
    <col min="4878" max="4879" width="9.140625" style="2"/>
    <col min="4880" max="4880" width="13.28515625" style="2" customWidth="1"/>
    <col min="4881" max="5120" width="9.140625" style="2"/>
    <col min="5121" max="5121" width="15.5703125" style="2" customWidth="1"/>
    <col min="5122" max="5122" width="13.28515625" style="2" customWidth="1"/>
    <col min="5123" max="5123" width="20.140625" style="2" customWidth="1"/>
    <col min="5124" max="5130" width="10.7109375" style="2" customWidth="1"/>
    <col min="5131" max="5131" width="17" style="2" customWidth="1"/>
    <col min="5132" max="5133" width="10.7109375" style="2" customWidth="1"/>
    <col min="5134" max="5135" width="9.140625" style="2"/>
    <col min="5136" max="5136" width="13.28515625" style="2" customWidth="1"/>
    <col min="5137" max="5376" width="9.140625" style="2"/>
    <col min="5377" max="5377" width="15.5703125" style="2" customWidth="1"/>
    <col min="5378" max="5378" width="13.28515625" style="2" customWidth="1"/>
    <col min="5379" max="5379" width="20.140625" style="2" customWidth="1"/>
    <col min="5380" max="5386" width="10.7109375" style="2" customWidth="1"/>
    <col min="5387" max="5387" width="17" style="2" customWidth="1"/>
    <col min="5388" max="5389" width="10.7109375" style="2" customWidth="1"/>
    <col min="5390" max="5391" width="9.140625" style="2"/>
    <col min="5392" max="5392" width="13.28515625" style="2" customWidth="1"/>
    <col min="5393" max="5632" width="9.140625" style="2"/>
    <col min="5633" max="5633" width="15.5703125" style="2" customWidth="1"/>
    <col min="5634" max="5634" width="13.28515625" style="2" customWidth="1"/>
    <col min="5635" max="5635" width="20.140625" style="2" customWidth="1"/>
    <col min="5636" max="5642" width="10.7109375" style="2" customWidth="1"/>
    <col min="5643" max="5643" width="17" style="2" customWidth="1"/>
    <col min="5644" max="5645" width="10.7109375" style="2" customWidth="1"/>
    <col min="5646" max="5647" width="9.140625" style="2"/>
    <col min="5648" max="5648" width="13.28515625" style="2" customWidth="1"/>
    <col min="5649" max="5888" width="9.140625" style="2"/>
    <col min="5889" max="5889" width="15.5703125" style="2" customWidth="1"/>
    <col min="5890" max="5890" width="13.28515625" style="2" customWidth="1"/>
    <col min="5891" max="5891" width="20.140625" style="2" customWidth="1"/>
    <col min="5892" max="5898" width="10.7109375" style="2" customWidth="1"/>
    <col min="5899" max="5899" width="17" style="2" customWidth="1"/>
    <col min="5900" max="5901" width="10.7109375" style="2" customWidth="1"/>
    <col min="5902" max="5903" width="9.140625" style="2"/>
    <col min="5904" max="5904" width="13.28515625" style="2" customWidth="1"/>
    <col min="5905" max="6144" width="9.140625" style="2"/>
    <col min="6145" max="6145" width="15.5703125" style="2" customWidth="1"/>
    <col min="6146" max="6146" width="13.28515625" style="2" customWidth="1"/>
    <col min="6147" max="6147" width="20.140625" style="2" customWidth="1"/>
    <col min="6148" max="6154" width="10.7109375" style="2" customWidth="1"/>
    <col min="6155" max="6155" width="17" style="2" customWidth="1"/>
    <col min="6156" max="6157" width="10.7109375" style="2" customWidth="1"/>
    <col min="6158" max="6159" width="9.140625" style="2"/>
    <col min="6160" max="6160" width="13.28515625" style="2" customWidth="1"/>
    <col min="6161" max="6400" width="9.140625" style="2"/>
    <col min="6401" max="6401" width="15.5703125" style="2" customWidth="1"/>
    <col min="6402" max="6402" width="13.28515625" style="2" customWidth="1"/>
    <col min="6403" max="6403" width="20.140625" style="2" customWidth="1"/>
    <col min="6404" max="6410" width="10.7109375" style="2" customWidth="1"/>
    <col min="6411" max="6411" width="17" style="2" customWidth="1"/>
    <col min="6412" max="6413" width="10.7109375" style="2" customWidth="1"/>
    <col min="6414" max="6415" width="9.140625" style="2"/>
    <col min="6416" max="6416" width="13.28515625" style="2" customWidth="1"/>
    <col min="6417" max="6656" width="9.140625" style="2"/>
    <col min="6657" max="6657" width="15.5703125" style="2" customWidth="1"/>
    <col min="6658" max="6658" width="13.28515625" style="2" customWidth="1"/>
    <col min="6659" max="6659" width="20.140625" style="2" customWidth="1"/>
    <col min="6660" max="6666" width="10.7109375" style="2" customWidth="1"/>
    <col min="6667" max="6667" width="17" style="2" customWidth="1"/>
    <col min="6668" max="6669" width="10.7109375" style="2" customWidth="1"/>
    <col min="6670" max="6671" width="9.140625" style="2"/>
    <col min="6672" max="6672" width="13.28515625" style="2" customWidth="1"/>
    <col min="6673" max="6912" width="9.140625" style="2"/>
    <col min="6913" max="6913" width="15.5703125" style="2" customWidth="1"/>
    <col min="6914" max="6914" width="13.28515625" style="2" customWidth="1"/>
    <col min="6915" max="6915" width="20.140625" style="2" customWidth="1"/>
    <col min="6916" max="6922" width="10.7109375" style="2" customWidth="1"/>
    <col min="6923" max="6923" width="17" style="2" customWidth="1"/>
    <col min="6924" max="6925" width="10.7109375" style="2" customWidth="1"/>
    <col min="6926" max="6927" width="9.140625" style="2"/>
    <col min="6928" max="6928" width="13.28515625" style="2" customWidth="1"/>
    <col min="6929" max="7168" width="9.140625" style="2"/>
    <col min="7169" max="7169" width="15.5703125" style="2" customWidth="1"/>
    <col min="7170" max="7170" width="13.28515625" style="2" customWidth="1"/>
    <col min="7171" max="7171" width="20.140625" style="2" customWidth="1"/>
    <col min="7172" max="7178" width="10.7109375" style="2" customWidth="1"/>
    <col min="7179" max="7179" width="17" style="2" customWidth="1"/>
    <col min="7180" max="7181" width="10.7109375" style="2" customWidth="1"/>
    <col min="7182" max="7183" width="9.140625" style="2"/>
    <col min="7184" max="7184" width="13.28515625" style="2" customWidth="1"/>
    <col min="7185" max="7424" width="9.140625" style="2"/>
    <col min="7425" max="7425" width="15.5703125" style="2" customWidth="1"/>
    <col min="7426" max="7426" width="13.28515625" style="2" customWidth="1"/>
    <col min="7427" max="7427" width="20.140625" style="2" customWidth="1"/>
    <col min="7428" max="7434" width="10.7109375" style="2" customWidth="1"/>
    <col min="7435" max="7435" width="17" style="2" customWidth="1"/>
    <col min="7436" max="7437" width="10.7109375" style="2" customWidth="1"/>
    <col min="7438" max="7439" width="9.140625" style="2"/>
    <col min="7440" max="7440" width="13.28515625" style="2" customWidth="1"/>
    <col min="7441" max="7680" width="9.140625" style="2"/>
    <col min="7681" max="7681" width="15.5703125" style="2" customWidth="1"/>
    <col min="7682" max="7682" width="13.28515625" style="2" customWidth="1"/>
    <col min="7683" max="7683" width="20.140625" style="2" customWidth="1"/>
    <col min="7684" max="7690" width="10.7109375" style="2" customWidth="1"/>
    <col min="7691" max="7691" width="17" style="2" customWidth="1"/>
    <col min="7692" max="7693" width="10.7109375" style="2" customWidth="1"/>
    <col min="7694" max="7695" width="9.140625" style="2"/>
    <col min="7696" max="7696" width="13.28515625" style="2" customWidth="1"/>
    <col min="7697" max="7936" width="9.140625" style="2"/>
    <col min="7937" max="7937" width="15.5703125" style="2" customWidth="1"/>
    <col min="7938" max="7938" width="13.28515625" style="2" customWidth="1"/>
    <col min="7939" max="7939" width="20.140625" style="2" customWidth="1"/>
    <col min="7940" max="7946" width="10.7109375" style="2" customWidth="1"/>
    <col min="7947" max="7947" width="17" style="2" customWidth="1"/>
    <col min="7948" max="7949" width="10.7109375" style="2" customWidth="1"/>
    <col min="7950" max="7951" width="9.140625" style="2"/>
    <col min="7952" max="7952" width="13.28515625" style="2" customWidth="1"/>
    <col min="7953" max="8192" width="9.140625" style="2"/>
    <col min="8193" max="8193" width="15.5703125" style="2" customWidth="1"/>
    <col min="8194" max="8194" width="13.28515625" style="2" customWidth="1"/>
    <col min="8195" max="8195" width="20.140625" style="2" customWidth="1"/>
    <col min="8196" max="8202" width="10.7109375" style="2" customWidth="1"/>
    <col min="8203" max="8203" width="17" style="2" customWidth="1"/>
    <col min="8204" max="8205" width="10.7109375" style="2" customWidth="1"/>
    <col min="8206" max="8207" width="9.140625" style="2"/>
    <col min="8208" max="8208" width="13.28515625" style="2" customWidth="1"/>
    <col min="8209" max="8448" width="9.140625" style="2"/>
    <col min="8449" max="8449" width="15.5703125" style="2" customWidth="1"/>
    <col min="8450" max="8450" width="13.28515625" style="2" customWidth="1"/>
    <col min="8451" max="8451" width="20.140625" style="2" customWidth="1"/>
    <col min="8452" max="8458" width="10.7109375" style="2" customWidth="1"/>
    <col min="8459" max="8459" width="17" style="2" customWidth="1"/>
    <col min="8460" max="8461" width="10.7109375" style="2" customWidth="1"/>
    <col min="8462" max="8463" width="9.140625" style="2"/>
    <col min="8464" max="8464" width="13.28515625" style="2" customWidth="1"/>
    <col min="8465" max="8704" width="9.140625" style="2"/>
    <col min="8705" max="8705" width="15.5703125" style="2" customWidth="1"/>
    <col min="8706" max="8706" width="13.28515625" style="2" customWidth="1"/>
    <col min="8707" max="8707" width="20.140625" style="2" customWidth="1"/>
    <col min="8708" max="8714" width="10.7109375" style="2" customWidth="1"/>
    <col min="8715" max="8715" width="17" style="2" customWidth="1"/>
    <col min="8716" max="8717" width="10.7109375" style="2" customWidth="1"/>
    <col min="8718" max="8719" width="9.140625" style="2"/>
    <col min="8720" max="8720" width="13.28515625" style="2" customWidth="1"/>
    <col min="8721" max="8960" width="9.140625" style="2"/>
    <col min="8961" max="8961" width="15.5703125" style="2" customWidth="1"/>
    <col min="8962" max="8962" width="13.28515625" style="2" customWidth="1"/>
    <col min="8963" max="8963" width="20.140625" style="2" customWidth="1"/>
    <col min="8964" max="8970" width="10.7109375" style="2" customWidth="1"/>
    <col min="8971" max="8971" width="17" style="2" customWidth="1"/>
    <col min="8972" max="8973" width="10.7109375" style="2" customWidth="1"/>
    <col min="8974" max="8975" width="9.140625" style="2"/>
    <col min="8976" max="8976" width="13.28515625" style="2" customWidth="1"/>
    <col min="8977" max="9216" width="9.140625" style="2"/>
    <col min="9217" max="9217" width="15.5703125" style="2" customWidth="1"/>
    <col min="9218" max="9218" width="13.28515625" style="2" customWidth="1"/>
    <col min="9219" max="9219" width="20.140625" style="2" customWidth="1"/>
    <col min="9220" max="9226" width="10.7109375" style="2" customWidth="1"/>
    <col min="9227" max="9227" width="17" style="2" customWidth="1"/>
    <col min="9228" max="9229" width="10.7109375" style="2" customWidth="1"/>
    <col min="9230" max="9231" width="9.140625" style="2"/>
    <col min="9232" max="9232" width="13.28515625" style="2" customWidth="1"/>
    <col min="9233" max="9472" width="9.140625" style="2"/>
    <col min="9473" max="9473" width="15.5703125" style="2" customWidth="1"/>
    <col min="9474" max="9474" width="13.28515625" style="2" customWidth="1"/>
    <col min="9475" max="9475" width="20.140625" style="2" customWidth="1"/>
    <col min="9476" max="9482" width="10.7109375" style="2" customWidth="1"/>
    <col min="9483" max="9483" width="17" style="2" customWidth="1"/>
    <col min="9484" max="9485" width="10.7109375" style="2" customWidth="1"/>
    <col min="9486" max="9487" width="9.140625" style="2"/>
    <col min="9488" max="9488" width="13.28515625" style="2" customWidth="1"/>
    <col min="9489" max="9728" width="9.140625" style="2"/>
    <col min="9729" max="9729" width="15.5703125" style="2" customWidth="1"/>
    <col min="9730" max="9730" width="13.28515625" style="2" customWidth="1"/>
    <col min="9731" max="9731" width="20.140625" style="2" customWidth="1"/>
    <col min="9732" max="9738" width="10.7109375" style="2" customWidth="1"/>
    <col min="9739" max="9739" width="17" style="2" customWidth="1"/>
    <col min="9740" max="9741" width="10.7109375" style="2" customWidth="1"/>
    <col min="9742" max="9743" width="9.140625" style="2"/>
    <col min="9744" max="9744" width="13.28515625" style="2" customWidth="1"/>
    <col min="9745" max="9984" width="9.140625" style="2"/>
    <col min="9985" max="9985" width="15.5703125" style="2" customWidth="1"/>
    <col min="9986" max="9986" width="13.28515625" style="2" customWidth="1"/>
    <col min="9987" max="9987" width="20.140625" style="2" customWidth="1"/>
    <col min="9988" max="9994" width="10.7109375" style="2" customWidth="1"/>
    <col min="9995" max="9995" width="17" style="2" customWidth="1"/>
    <col min="9996" max="9997" width="10.7109375" style="2" customWidth="1"/>
    <col min="9998" max="9999" width="9.140625" style="2"/>
    <col min="10000" max="10000" width="13.28515625" style="2" customWidth="1"/>
    <col min="10001" max="10240" width="9.140625" style="2"/>
    <col min="10241" max="10241" width="15.5703125" style="2" customWidth="1"/>
    <col min="10242" max="10242" width="13.28515625" style="2" customWidth="1"/>
    <col min="10243" max="10243" width="20.140625" style="2" customWidth="1"/>
    <col min="10244" max="10250" width="10.7109375" style="2" customWidth="1"/>
    <col min="10251" max="10251" width="17" style="2" customWidth="1"/>
    <col min="10252" max="10253" width="10.7109375" style="2" customWidth="1"/>
    <col min="10254" max="10255" width="9.140625" style="2"/>
    <col min="10256" max="10256" width="13.28515625" style="2" customWidth="1"/>
    <col min="10257" max="10496" width="9.140625" style="2"/>
    <col min="10497" max="10497" width="15.5703125" style="2" customWidth="1"/>
    <col min="10498" max="10498" width="13.28515625" style="2" customWidth="1"/>
    <col min="10499" max="10499" width="20.140625" style="2" customWidth="1"/>
    <col min="10500" max="10506" width="10.7109375" style="2" customWidth="1"/>
    <col min="10507" max="10507" width="17" style="2" customWidth="1"/>
    <col min="10508" max="10509" width="10.7109375" style="2" customWidth="1"/>
    <col min="10510" max="10511" width="9.140625" style="2"/>
    <col min="10512" max="10512" width="13.28515625" style="2" customWidth="1"/>
    <col min="10513" max="10752" width="9.140625" style="2"/>
    <col min="10753" max="10753" width="15.5703125" style="2" customWidth="1"/>
    <col min="10754" max="10754" width="13.28515625" style="2" customWidth="1"/>
    <col min="10755" max="10755" width="20.140625" style="2" customWidth="1"/>
    <col min="10756" max="10762" width="10.7109375" style="2" customWidth="1"/>
    <col min="10763" max="10763" width="17" style="2" customWidth="1"/>
    <col min="10764" max="10765" width="10.7109375" style="2" customWidth="1"/>
    <col min="10766" max="10767" width="9.140625" style="2"/>
    <col min="10768" max="10768" width="13.28515625" style="2" customWidth="1"/>
    <col min="10769" max="11008" width="9.140625" style="2"/>
    <col min="11009" max="11009" width="15.5703125" style="2" customWidth="1"/>
    <col min="11010" max="11010" width="13.28515625" style="2" customWidth="1"/>
    <col min="11011" max="11011" width="20.140625" style="2" customWidth="1"/>
    <col min="11012" max="11018" width="10.7109375" style="2" customWidth="1"/>
    <col min="11019" max="11019" width="17" style="2" customWidth="1"/>
    <col min="11020" max="11021" width="10.7109375" style="2" customWidth="1"/>
    <col min="11022" max="11023" width="9.140625" style="2"/>
    <col min="11024" max="11024" width="13.28515625" style="2" customWidth="1"/>
    <col min="11025" max="11264" width="9.140625" style="2"/>
    <col min="11265" max="11265" width="15.5703125" style="2" customWidth="1"/>
    <col min="11266" max="11266" width="13.28515625" style="2" customWidth="1"/>
    <col min="11267" max="11267" width="20.140625" style="2" customWidth="1"/>
    <col min="11268" max="11274" width="10.7109375" style="2" customWidth="1"/>
    <col min="11275" max="11275" width="17" style="2" customWidth="1"/>
    <col min="11276" max="11277" width="10.7109375" style="2" customWidth="1"/>
    <col min="11278" max="11279" width="9.140625" style="2"/>
    <col min="11280" max="11280" width="13.28515625" style="2" customWidth="1"/>
    <col min="11281" max="11520" width="9.140625" style="2"/>
    <col min="11521" max="11521" width="15.5703125" style="2" customWidth="1"/>
    <col min="11522" max="11522" width="13.28515625" style="2" customWidth="1"/>
    <col min="11523" max="11523" width="20.140625" style="2" customWidth="1"/>
    <col min="11524" max="11530" width="10.7109375" style="2" customWidth="1"/>
    <col min="11531" max="11531" width="17" style="2" customWidth="1"/>
    <col min="11532" max="11533" width="10.7109375" style="2" customWidth="1"/>
    <col min="11534" max="11535" width="9.140625" style="2"/>
    <col min="11536" max="11536" width="13.28515625" style="2" customWidth="1"/>
    <col min="11537" max="11776" width="9.140625" style="2"/>
    <col min="11777" max="11777" width="15.5703125" style="2" customWidth="1"/>
    <col min="11778" max="11778" width="13.28515625" style="2" customWidth="1"/>
    <col min="11779" max="11779" width="20.140625" style="2" customWidth="1"/>
    <col min="11780" max="11786" width="10.7109375" style="2" customWidth="1"/>
    <col min="11787" max="11787" width="17" style="2" customWidth="1"/>
    <col min="11788" max="11789" width="10.7109375" style="2" customWidth="1"/>
    <col min="11790" max="11791" width="9.140625" style="2"/>
    <col min="11792" max="11792" width="13.28515625" style="2" customWidth="1"/>
    <col min="11793" max="12032" width="9.140625" style="2"/>
    <col min="12033" max="12033" width="15.5703125" style="2" customWidth="1"/>
    <col min="12034" max="12034" width="13.28515625" style="2" customWidth="1"/>
    <col min="12035" max="12035" width="20.140625" style="2" customWidth="1"/>
    <col min="12036" max="12042" width="10.7109375" style="2" customWidth="1"/>
    <col min="12043" max="12043" width="17" style="2" customWidth="1"/>
    <col min="12044" max="12045" width="10.7109375" style="2" customWidth="1"/>
    <col min="12046" max="12047" width="9.140625" style="2"/>
    <col min="12048" max="12048" width="13.28515625" style="2" customWidth="1"/>
    <col min="12049" max="12288" width="9.140625" style="2"/>
    <col min="12289" max="12289" width="15.5703125" style="2" customWidth="1"/>
    <col min="12290" max="12290" width="13.28515625" style="2" customWidth="1"/>
    <col min="12291" max="12291" width="20.140625" style="2" customWidth="1"/>
    <col min="12292" max="12298" width="10.7109375" style="2" customWidth="1"/>
    <col min="12299" max="12299" width="17" style="2" customWidth="1"/>
    <col min="12300" max="12301" width="10.7109375" style="2" customWidth="1"/>
    <col min="12302" max="12303" width="9.140625" style="2"/>
    <col min="12304" max="12304" width="13.28515625" style="2" customWidth="1"/>
    <col min="12305" max="12544" width="9.140625" style="2"/>
    <col min="12545" max="12545" width="15.5703125" style="2" customWidth="1"/>
    <col min="12546" max="12546" width="13.28515625" style="2" customWidth="1"/>
    <col min="12547" max="12547" width="20.140625" style="2" customWidth="1"/>
    <col min="12548" max="12554" width="10.7109375" style="2" customWidth="1"/>
    <col min="12555" max="12555" width="17" style="2" customWidth="1"/>
    <col min="12556" max="12557" width="10.7109375" style="2" customWidth="1"/>
    <col min="12558" max="12559" width="9.140625" style="2"/>
    <col min="12560" max="12560" width="13.28515625" style="2" customWidth="1"/>
    <col min="12561" max="12800" width="9.140625" style="2"/>
    <col min="12801" max="12801" width="15.5703125" style="2" customWidth="1"/>
    <col min="12802" max="12802" width="13.28515625" style="2" customWidth="1"/>
    <col min="12803" max="12803" width="20.140625" style="2" customWidth="1"/>
    <col min="12804" max="12810" width="10.7109375" style="2" customWidth="1"/>
    <col min="12811" max="12811" width="17" style="2" customWidth="1"/>
    <col min="12812" max="12813" width="10.7109375" style="2" customWidth="1"/>
    <col min="12814" max="12815" width="9.140625" style="2"/>
    <col min="12816" max="12816" width="13.28515625" style="2" customWidth="1"/>
    <col min="12817" max="13056" width="9.140625" style="2"/>
    <col min="13057" max="13057" width="15.5703125" style="2" customWidth="1"/>
    <col min="13058" max="13058" width="13.28515625" style="2" customWidth="1"/>
    <col min="13059" max="13059" width="20.140625" style="2" customWidth="1"/>
    <col min="13060" max="13066" width="10.7109375" style="2" customWidth="1"/>
    <col min="13067" max="13067" width="17" style="2" customWidth="1"/>
    <col min="13068" max="13069" width="10.7109375" style="2" customWidth="1"/>
    <col min="13070" max="13071" width="9.140625" style="2"/>
    <col min="13072" max="13072" width="13.28515625" style="2" customWidth="1"/>
    <col min="13073" max="13312" width="9.140625" style="2"/>
    <col min="13313" max="13313" width="15.5703125" style="2" customWidth="1"/>
    <col min="13314" max="13314" width="13.28515625" style="2" customWidth="1"/>
    <col min="13315" max="13315" width="20.140625" style="2" customWidth="1"/>
    <col min="13316" max="13322" width="10.7109375" style="2" customWidth="1"/>
    <col min="13323" max="13323" width="17" style="2" customWidth="1"/>
    <col min="13324" max="13325" width="10.7109375" style="2" customWidth="1"/>
    <col min="13326" max="13327" width="9.140625" style="2"/>
    <col min="13328" max="13328" width="13.28515625" style="2" customWidth="1"/>
    <col min="13329" max="13568" width="9.140625" style="2"/>
    <col min="13569" max="13569" width="15.5703125" style="2" customWidth="1"/>
    <col min="13570" max="13570" width="13.28515625" style="2" customWidth="1"/>
    <col min="13571" max="13571" width="20.140625" style="2" customWidth="1"/>
    <col min="13572" max="13578" width="10.7109375" style="2" customWidth="1"/>
    <col min="13579" max="13579" width="17" style="2" customWidth="1"/>
    <col min="13580" max="13581" width="10.7109375" style="2" customWidth="1"/>
    <col min="13582" max="13583" width="9.140625" style="2"/>
    <col min="13584" max="13584" width="13.28515625" style="2" customWidth="1"/>
    <col min="13585" max="13824" width="9.140625" style="2"/>
    <col min="13825" max="13825" width="15.5703125" style="2" customWidth="1"/>
    <col min="13826" max="13826" width="13.28515625" style="2" customWidth="1"/>
    <col min="13827" max="13827" width="20.140625" style="2" customWidth="1"/>
    <col min="13828" max="13834" width="10.7109375" style="2" customWidth="1"/>
    <col min="13835" max="13835" width="17" style="2" customWidth="1"/>
    <col min="13836" max="13837" width="10.7109375" style="2" customWidth="1"/>
    <col min="13838" max="13839" width="9.140625" style="2"/>
    <col min="13840" max="13840" width="13.28515625" style="2" customWidth="1"/>
    <col min="13841" max="14080" width="9.140625" style="2"/>
    <col min="14081" max="14081" width="15.5703125" style="2" customWidth="1"/>
    <col min="14082" max="14082" width="13.28515625" style="2" customWidth="1"/>
    <col min="14083" max="14083" width="20.140625" style="2" customWidth="1"/>
    <col min="14084" max="14090" width="10.7109375" style="2" customWidth="1"/>
    <col min="14091" max="14091" width="17" style="2" customWidth="1"/>
    <col min="14092" max="14093" width="10.7109375" style="2" customWidth="1"/>
    <col min="14094" max="14095" width="9.140625" style="2"/>
    <col min="14096" max="14096" width="13.28515625" style="2" customWidth="1"/>
    <col min="14097" max="14336" width="9.140625" style="2"/>
    <col min="14337" max="14337" width="15.5703125" style="2" customWidth="1"/>
    <col min="14338" max="14338" width="13.28515625" style="2" customWidth="1"/>
    <col min="14339" max="14339" width="20.140625" style="2" customWidth="1"/>
    <col min="14340" max="14346" width="10.7109375" style="2" customWidth="1"/>
    <col min="14347" max="14347" width="17" style="2" customWidth="1"/>
    <col min="14348" max="14349" width="10.7109375" style="2" customWidth="1"/>
    <col min="14350" max="14351" width="9.140625" style="2"/>
    <col min="14352" max="14352" width="13.28515625" style="2" customWidth="1"/>
    <col min="14353" max="14592" width="9.140625" style="2"/>
    <col min="14593" max="14593" width="15.5703125" style="2" customWidth="1"/>
    <col min="14594" max="14594" width="13.28515625" style="2" customWidth="1"/>
    <col min="14595" max="14595" width="20.140625" style="2" customWidth="1"/>
    <col min="14596" max="14602" width="10.7109375" style="2" customWidth="1"/>
    <col min="14603" max="14603" width="17" style="2" customWidth="1"/>
    <col min="14604" max="14605" width="10.7109375" style="2" customWidth="1"/>
    <col min="14606" max="14607" width="9.140625" style="2"/>
    <col min="14608" max="14608" width="13.28515625" style="2" customWidth="1"/>
    <col min="14609" max="14848" width="9.140625" style="2"/>
    <col min="14849" max="14849" width="15.5703125" style="2" customWidth="1"/>
    <col min="14850" max="14850" width="13.28515625" style="2" customWidth="1"/>
    <col min="14851" max="14851" width="20.140625" style="2" customWidth="1"/>
    <col min="14852" max="14858" width="10.7109375" style="2" customWidth="1"/>
    <col min="14859" max="14859" width="17" style="2" customWidth="1"/>
    <col min="14860" max="14861" width="10.7109375" style="2" customWidth="1"/>
    <col min="14862" max="14863" width="9.140625" style="2"/>
    <col min="14864" max="14864" width="13.28515625" style="2" customWidth="1"/>
    <col min="14865" max="15104" width="9.140625" style="2"/>
    <col min="15105" max="15105" width="15.5703125" style="2" customWidth="1"/>
    <col min="15106" max="15106" width="13.28515625" style="2" customWidth="1"/>
    <col min="15107" max="15107" width="20.140625" style="2" customWidth="1"/>
    <col min="15108" max="15114" width="10.7109375" style="2" customWidth="1"/>
    <col min="15115" max="15115" width="17" style="2" customWidth="1"/>
    <col min="15116" max="15117" width="10.7109375" style="2" customWidth="1"/>
    <col min="15118" max="15119" width="9.140625" style="2"/>
    <col min="15120" max="15120" width="13.28515625" style="2" customWidth="1"/>
    <col min="15121" max="15360" width="9.140625" style="2"/>
    <col min="15361" max="15361" width="15.5703125" style="2" customWidth="1"/>
    <col min="15362" max="15362" width="13.28515625" style="2" customWidth="1"/>
    <col min="15363" max="15363" width="20.140625" style="2" customWidth="1"/>
    <col min="15364" max="15370" width="10.7109375" style="2" customWidth="1"/>
    <col min="15371" max="15371" width="17" style="2" customWidth="1"/>
    <col min="15372" max="15373" width="10.7109375" style="2" customWidth="1"/>
    <col min="15374" max="15375" width="9.140625" style="2"/>
    <col min="15376" max="15376" width="13.28515625" style="2" customWidth="1"/>
    <col min="15377" max="15616" width="9.140625" style="2"/>
    <col min="15617" max="15617" width="15.5703125" style="2" customWidth="1"/>
    <col min="15618" max="15618" width="13.28515625" style="2" customWidth="1"/>
    <col min="15619" max="15619" width="20.140625" style="2" customWidth="1"/>
    <col min="15620" max="15626" width="10.7109375" style="2" customWidth="1"/>
    <col min="15627" max="15627" width="17" style="2" customWidth="1"/>
    <col min="15628" max="15629" width="10.7109375" style="2" customWidth="1"/>
    <col min="15630" max="15631" width="9.140625" style="2"/>
    <col min="15632" max="15632" width="13.28515625" style="2" customWidth="1"/>
    <col min="15633" max="15872" width="9.140625" style="2"/>
    <col min="15873" max="15873" width="15.5703125" style="2" customWidth="1"/>
    <col min="15874" max="15874" width="13.28515625" style="2" customWidth="1"/>
    <col min="15875" max="15875" width="20.140625" style="2" customWidth="1"/>
    <col min="15876" max="15882" width="10.7109375" style="2" customWidth="1"/>
    <col min="15883" max="15883" width="17" style="2" customWidth="1"/>
    <col min="15884" max="15885" width="10.7109375" style="2" customWidth="1"/>
    <col min="15886" max="15887" width="9.140625" style="2"/>
    <col min="15888" max="15888" width="13.28515625" style="2" customWidth="1"/>
    <col min="15889" max="16128" width="9.140625" style="2"/>
    <col min="16129" max="16129" width="15.5703125" style="2" customWidth="1"/>
    <col min="16130" max="16130" width="13.28515625" style="2" customWidth="1"/>
    <col min="16131" max="16131" width="20.140625" style="2" customWidth="1"/>
    <col min="16132" max="16138" width="10.7109375" style="2" customWidth="1"/>
    <col min="16139" max="16139" width="17" style="2" customWidth="1"/>
    <col min="16140" max="16141" width="10.7109375" style="2" customWidth="1"/>
    <col min="16142" max="16143" width="9.140625" style="2"/>
    <col min="16144" max="16144" width="13.28515625" style="2" customWidth="1"/>
    <col min="16145" max="16384" width="9.140625" style="2"/>
  </cols>
  <sheetData>
    <row r="1" spans="1:17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7" x14ac:dyDescent="0.4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s="3" customFormat="1" x14ac:dyDescent="0.45">
      <c r="A3" s="20" t="s">
        <v>1</v>
      </c>
      <c r="B3" s="20" t="s">
        <v>2</v>
      </c>
      <c r="C3" s="20" t="s">
        <v>3</v>
      </c>
      <c r="D3" s="22" t="s">
        <v>4</v>
      </c>
      <c r="E3" s="23"/>
      <c r="F3" s="23"/>
      <c r="G3" s="23"/>
      <c r="H3" s="24"/>
      <c r="I3" s="25" t="s">
        <v>5</v>
      </c>
      <c r="J3" s="26"/>
      <c r="K3" s="27" t="s">
        <v>83</v>
      </c>
      <c r="L3" s="15" t="s">
        <v>7</v>
      </c>
      <c r="M3" s="17" t="s">
        <v>8</v>
      </c>
    </row>
    <row r="4" spans="1:17" s="3" customFormat="1" x14ac:dyDescent="0.45">
      <c r="A4" s="21"/>
      <c r="B4" s="21"/>
      <c r="C4" s="21"/>
      <c r="D4" s="4" t="s">
        <v>9</v>
      </c>
      <c r="E4" s="4" t="s">
        <v>10</v>
      </c>
      <c r="F4" s="4" t="s">
        <v>11</v>
      </c>
      <c r="G4" s="4" t="s">
        <v>10</v>
      </c>
      <c r="H4" s="4" t="s">
        <v>12</v>
      </c>
      <c r="I4" s="5" t="s">
        <v>13</v>
      </c>
      <c r="J4" s="5" t="s">
        <v>10</v>
      </c>
      <c r="K4" s="21"/>
      <c r="L4" s="16"/>
      <c r="M4" s="18"/>
      <c r="Q4" s="3" t="s">
        <v>14</v>
      </c>
    </row>
    <row r="5" spans="1:17" x14ac:dyDescent="0.45">
      <c r="A5" s="6" t="s">
        <v>15</v>
      </c>
      <c r="B5" s="7" t="s">
        <v>16</v>
      </c>
      <c r="C5" s="8">
        <v>30</v>
      </c>
      <c r="D5" s="8">
        <v>15</v>
      </c>
      <c r="E5" s="9">
        <f>D5/C5</f>
        <v>0.5</v>
      </c>
      <c r="F5" s="8">
        <v>12</v>
      </c>
      <c r="G5" s="9">
        <f>F5/C5</f>
        <v>0.4</v>
      </c>
      <c r="H5" s="8">
        <f>SUM(D5,F5)</f>
        <v>27</v>
      </c>
      <c r="I5" s="8">
        <f xml:space="preserve"> SUM(C5-H5)</f>
        <v>3</v>
      </c>
      <c r="J5" s="9">
        <f>I5/C5</f>
        <v>0.1</v>
      </c>
      <c r="K5" s="9">
        <f>(H5/C5)</f>
        <v>0.9</v>
      </c>
      <c r="L5" s="10" t="s">
        <v>17</v>
      </c>
      <c r="M5" s="11" t="s">
        <v>18</v>
      </c>
      <c r="P5" s="12"/>
      <c r="Q5" s="2">
        <v>150</v>
      </c>
    </row>
    <row r="6" spans="1:17" x14ac:dyDescent="0.45">
      <c r="A6" s="6" t="s">
        <v>19</v>
      </c>
      <c r="B6" s="7" t="s">
        <v>20</v>
      </c>
      <c r="C6" s="8">
        <v>29</v>
      </c>
      <c r="D6" s="8">
        <v>16</v>
      </c>
      <c r="E6" s="9">
        <f>D6/C6</f>
        <v>0.55172413793103448</v>
      </c>
      <c r="F6" s="8">
        <v>11</v>
      </c>
      <c r="G6" s="9">
        <f>F6/C6</f>
        <v>0.37931034482758619</v>
      </c>
      <c r="H6" s="8">
        <f>SUM(D6,F6)</f>
        <v>27</v>
      </c>
      <c r="I6" s="8">
        <f xml:space="preserve"> SUM(C6-H6)</f>
        <v>2</v>
      </c>
      <c r="J6" s="9">
        <f>I6/C6</f>
        <v>6.8965517241379309E-2</v>
      </c>
      <c r="K6" s="9">
        <f>(H6/C6)</f>
        <v>0.93103448275862066</v>
      </c>
      <c r="L6" s="10" t="s">
        <v>17</v>
      </c>
      <c r="M6" s="11" t="s">
        <v>21</v>
      </c>
      <c r="N6" s="2" t="s">
        <v>22</v>
      </c>
      <c r="P6" s="12"/>
      <c r="Q6" s="2">
        <v>120</v>
      </c>
    </row>
    <row r="7" spans="1:17" x14ac:dyDescent="0.45">
      <c r="A7" s="6" t="s">
        <v>23</v>
      </c>
      <c r="B7" s="7" t="s">
        <v>24</v>
      </c>
      <c r="C7" s="8">
        <v>30</v>
      </c>
      <c r="D7" s="8">
        <v>22</v>
      </c>
      <c r="E7" s="9">
        <f>D7/C7</f>
        <v>0.73333333333333328</v>
      </c>
      <c r="F7" s="8">
        <v>7</v>
      </c>
      <c r="G7" s="9">
        <f>F7/C7</f>
        <v>0.23333333333333334</v>
      </c>
      <c r="H7" s="8">
        <f>SUM(D7,F7)</f>
        <v>29</v>
      </c>
      <c r="I7" s="8">
        <f xml:space="preserve"> SUM(C7-H7)</f>
        <v>1</v>
      </c>
      <c r="J7" s="9">
        <f>I7/C7</f>
        <v>3.3333333333333333E-2</v>
      </c>
      <c r="K7" s="9">
        <f>(H7/C7)</f>
        <v>0.96666666666666667</v>
      </c>
      <c r="L7" s="10" t="s">
        <v>17</v>
      </c>
      <c r="M7" s="11" t="s">
        <v>25</v>
      </c>
      <c r="N7" s="2" t="s">
        <v>26</v>
      </c>
      <c r="P7" s="12"/>
      <c r="Q7" s="2">
        <v>180</v>
      </c>
    </row>
    <row r="8" spans="1:17" x14ac:dyDescent="0.45">
      <c r="A8" s="6" t="s">
        <v>27</v>
      </c>
      <c r="B8" s="7" t="s">
        <v>28</v>
      </c>
      <c r="C8" s="8">
        <v>30</v>
      </c>
      <c r="D8" s="8">
        <v>18</v>
      </c>
      <c r="E8" s="9">
        <f t="shared" ref="E8:E16" si="0">D8/C8</f>
        <v>0.6</v>
      </c>
      <c r="F8" s="8">
        <v>10</v>
      </c>
      <c r="G8" s="9">
        <f>F8/C8</f>
        <v>0.33333333333333331</v>
      </c>
      <c r="H8" s="8">
        <f>SUM(D8,F8)</f>
        <v>28</v>
      </c>
      <c r="I8" s="8">
        <v>2</v>
      </c>
      <c r="J8" s="9">
        <f t="shared" ref="J8:J16" si="1">I8/C8</f>
        <v>6.6666666666666666E-2</v>
      </c>
      <c r="K8" s="9">
        <f>(H8/C8)</f>
        <v>0.93333333333333335</v>
      </c>
      <c r="L8" s="10" t="s">
        <v>17</v>
      </c>
      <c r="M8" s="11" t="s">
        <v>29</v>
      </c>
      <c r="P8" s="12"/>
      <c r="Q8" s="2">
        <v>165</v>
      </c>
    </row>
    <row r="9" spans="1:17" x14ac:dyDescent="0.45">
      <c r="A9" s="6" t="s">
        <v>30</v>
      </c>
      <c r="B9" s="7" t="s">
        <v>31</v>
      </c>
      <c r="C9" s="8">
        <v>30</v>
      </c>
      <c r="D9" s="8">
        <v>18</v>
      </c>
      <c r="E9" s="9">
        <f t="shared" si="0"/>
        <v>0.6</v>
      </c>
      <c r="F9" s="8">
        <v>10</v>
      </c>
      <c r="G9" s="9">
        <f t="shared" ref="G9:G16" si="2">F9/C9</f>
        <v>0.33333333333333331</v>
      </c>
      <c r="H9" s="8">
        <f t="shared" ref="H9:H16" si="3">SUM(D9,F9)</f>
        <v>28</v>
      </c>
      <c r="I9" s="8">
        <f t="shared" ref="I9:I16" si="4" xml:space="preserve"> SUM(C9-H9)</f>
        <v>2</v>
      </c>
      <c r="J9" s="9">
        <f t="shared" si="1"/>
        <v>6.6666666666666666E-2</v>
      </c>
      <c r="K9" s="9">
        <f>(H9/C9)</f>
        <v>0.93333333333333335</v>
      </c>
      <c r="L9" s="10" t="s">
        <v>17</v>
      </c>
      <c r="M9" s="11" t="s">
        <v>32</v>
      </c>
      <c r="P9" s="12"/>
      <c r="Q9" s="2">
        <v>165</v>
      </c>
    </row>
    <row r="10" spans="1:17" x14ac:dyDescent="0.45">
      <c r="A10" s="6" t="s">
        <v>33</v>
      </c>
      <c r="B10" s="7" t="s">
        <v>34</v>
      </c>
      <c r="C10" s="8">
        <v>30</v>
      </c>
      <c r="D10" s="8">
        <v>18</v>
      </c>
      <c r="E10" s="9">
        <f t="shared" si="0"/>
        <v>0.6</v>
      </c>
      <c r="F10" s="8">
        <v>11</v>
      </c>
      <c r="G10" s="9">
        <f t="shared" si="2"/>
        <v>0.36666666666666664</v>
      </c>
      <c r="H10" s="8">
        <f t="shared" si="3"/>
        <v>29</v>
      </c>
      <c r="I10" s="8">
        <f t="shared" si="4"/>
        <v>1</v>
      </c>
      <c r="J10" s="9">
        <f t="shared" si="1"/>
        <v>3.3333333333333333E-2</v>
      </c>
      <c r="K10" s="9">
        <f t="shared" ref="K10:K16" si="5">(H10/C10)</f>
        <v>0.96666666666666667</v>
      </c>
      <c r="L10" s="10" t="s">
        <v>17</v>
      </c>
      <c r="M10" s="11" t="s">
        <v>35</v>
      </c>
      <c r="P10" s="12"/>
      <c r="Q10" s="2">
        <v>165</v>
      </c>
    </row>
    <row r="11" spans="1:17" x14ac:dyDescent="0.45">
      <c r="A11" s="6" t="s">
        <v>36</v>
      </c>
      <c r="B11" s="7" t="s">
        <v>37</v>
      </c>
      <c r="C11" s="8">
        <v>30</v>
      </c>
      <c r="D11" s="8">
        <v>16</v>
      </c>
      <c r="E11" s="9">
        <f t="shared" si="0"/>
        <v>0.53333333333333333</v>
      </c>
      <c r="F11" s="8">
        <v>9</v>
      </c>
      <c r="G11" s="9">
        <f t="shared" si="2"/>
        <v>0.3</v>
      </c>
      <c r="H11" s="8">
        <f t="shared" si="3"/>
        <v>25</v>
      </c>
      <c r="I11" s="8">
        <f t="shared" si="4"/>
        <v>5</v>
      </c>
      <c r="J11" s="9">
        <f t="shared" si="1"/>
        <v>0.16666666666666666</v>
      </c>
      <c r="K11" s="9">
        <f t="shared" si="5"/>
        <v>0.83333333333333337</v>
      </c>
      <c r="L11" s="10" t="s">
        <v>17</v>
      </c>
      <c r="M11" s="11" t="s">
        <v>38</v>
      </c>
      <c r="P11" s="12"/>
      <c r="Q11" s="2">
        <v>210</v>
      </c>
    </row>
    <row r="12" spans="1:17" x14ac:dyDescent="0.45">
      <c r="A12" s="6" t="s">
        <v>39</v>
      </c>
      <c r="B12" s="7" t="s">
        <v>40</v>
      </c>
      <c r="C12" s="8">
        <v>30</v>
      </c>
      <c r="D12" s="8">
        <v>19</v>
      </c>
      <c r="E12" s="9">
        <f t="shared" si="0"/>
        <v>0.6333333333333333</v>
      </c>
      <c r="F12" s="8">
        <v>8</v>
      </c>
      <c r="G12" s="9">
        <f t="shared" si="2"/>
        <v>0.26666666666666666</v>
      </c>
      <c r="H12" s="8">
        <f t="shared" si="3"/>
        <v>27</v>
      </c>
      <c r="I12" s="8">
        <f t="shared" si="4"/>
        <v>3</v>
      </c>
      <c r="J12" s="9">
        <f t="shared" si="1"/>
        <v>0.1</v>
      </c>
      <c r="K12" s="9">
        <f t="shared" si="5"/>
        <v>0.9</v>
      </c>
      <c r="L12" s="10" t="s">
        <v>17</v>
      </c>
      <c r="M12" s="11" t="s">
        <v>41</v>
      </c>
      <c r="P12" s="12"/>
      <c r="Q12" s="2">
        <v>241</v>
      </c>
    </row>
    <row r="13" spans="1:17" x14ac:dyDescent="0.45">
      <c r="A13" s="6" t="s">
        <v>42</v>
      </c>
      <c r="B13" s="7" t="s">
        <v>43</v>
      </c>
      <c r="C13" s="8">
        <v>30</v>
      </c>
      <c r="D13" s="8">
        <v>17</v>
      </c>
      <c r="E13" s="9">
        <f t="shared" si="0"/>
        <v>0.56666666666666665</v>
      </c>
      <c r="F13" s="8">
        <v>10</v>
      </c>
      <c r="G13" s="9">
        <f t="shared" si="2"/>
        <v>0.33333333333333331</v>
      </c>
      <c r="H13" s="8">
        <f t="shared" si="3"/>
        <v>27</v>
      </c>
      <c r="I13" s="8">
        <f t="shared" si="4"/>
        <v>3</v>
      </c>
      <c r="J13" s="9">
        <f t="shared" si="1"/>
        <v>0.1</v>
      </c>
      <c r="K13" s="9">
        <f t="shared" si="5"/>
        <v>0.9</v>
      </c>
      <c r="L13" s="10" t="s">
        <v>17</v>
      </c>
      <c r="M13" s="13" t="s">
        <v>32</v>
      </c>
      <c r="P13" s="12"/>
      <c r="Q13" s="2">
        <v>210</v>
      </c>
    </row>
    <row r="14" spans="1:17" x14ac:dyDescent="0.45">
      <c r="A14" s="6" t="s">
        <v>44</v>
      </c>
      <c r="B14" s="7" t="s">
        <v>45</v>
      </c>
      <c r="C14" s="8">
        <v>30</v>
      </c>
      <c r="D14" s="8">
        <v>19</v>
      </c>
      <c r="E14" s="9">
        <f t="shared" si="0"/>
        <v>0.6333333333333333</v>
      </c>
      <c r="F14" s="8">
        <v>8</v>
      </c>
      <c r="G14" s="9">
        <f t="shared" si="2"/>
        <v>0.26666666666666666</v>
      </c>
      <c r="H14" s="8">
        <f t="shared" si="3"/>
        <v>27</v>
      </c>
      <c r="I14" s="8">
        <f t="shared" si="4"/>
        <v>3</v>
      </c>
      <c r="J14" s="9">
        <f t="shared" si="1"/>
        <v>0.1</v>
      </c>
      <c r="K14" s="9">
        <f t="shared" si="5"/>
        <v>0.9</v>
      </c>
      <c r="L14" s="10" t="s">
        <v>17</v>
      </c>
      <c r="M14" s="11" t="s">
        <v>46</v>
      </c>
      <c r="P14" s="12"/>
      <c r="Q14" s="2">
        <v>225</v>
      </c>
    </row>
    <row r="15" spans="1:17" x14ac:dyDescent="0.45">
      <c r="A15" s="6" t="s">
        <v>47</v>
      </c>
      <c r="B15" s="7" t="s">
        <v>48</v>
      </c>
      <c r="C15" s="8">
        <v>30</v>
      </c>
      <c r="D15" s="8">
        <v>21</v>
      </c>
      <c r="E15" s="9">
        <f t="shared" si="0"/>
        <v>0.7</v>
      </c>
      <c r="F15" s="8">
        <v>8</v>
      </c>
      <c r="G15" s="9">
        <f t="shared" si="2"/>
        <v>0.26666666666666666</v>
      </c>
      <c r="H15" s="8">
        <f t="shared" si="3"/>
        <v>29</v>
      </c>
      <c r="I15" s="8">
        <f t="shared" si="4"/>
        <v>1</v>
      </c>
      <c r="J15" s="9">
        <f t="shared" si="1"/>
        <v>3.3333333333333333E-2</v>
      </c>
      <c r="K15" s="9">
        <f t="shared" si="5"/>
        <v>0.96666666666666667</v>
      </c>
      <c r="L15" s="10" t="s">
        <v>17</v>
      </c>
      <c r="M15" s="11" t="s">
        <v>49</v>
      </c>
      <c r="P15" s="12"/>
      <c r="Q15" s="2">
        <v>181</v>
      </c>
    </row>
    <row r="16" spans="1:17" x14ac:dyDescent="0.45">
      <c r="A16" s="6" t="s">
        <v>50</v>
      </c>
      <c r="B16" s="7" t="s">
        <v>51</v>
      </c>
      <c r="C16" s="8">
        <v>30</v>
      </c>
      <c r="D16" s="8">
        <v>19</v>
      </c>
      <c r="E16" s="9">
        <f t="shared" si="0"/>
        <v>0.6333333333333333</v>
      </c>
      <c r="F16" s="8">
        <v>9</v>
      </c>
      <c r="G16" s="9">
        <f t="shared" si="2"/>
        <v>0.3</v>
      </c>
      <c r="H16" s="8">
        <f t="shared" si="3"/>
        <v>28</v>
      </c>
      <c r="I16" s="8">
        <f t="shared" si="4"/>
        <v>2</v>
      </c>
      <c r="J16" s="9">
        <f t="shared" si="1"/>
        <v>6.6666666666666666E-2</v>
      </c>
      <c r="K16" s="9">
        <f t="shared" si="5"/>
        <v>0.93333333333333335</v>
      </c>
      <c r="L16" s="10" t="s">
        <v>17</v>
      </c>
      <c r="M16" s="11" t="s">
        <v>52</v>
      </c>
      <c r="P16" s="12"/>
      <c r="Q16" s="2">
        <v>220</v>
      </c>
    </row>
    <row r="17" spans="1:17" x14ac:dyDescent="0.45">
      <c r="P17" s="12"/>
      <c r="Q17" s="2">
        <f>SUM(Q5:Q16)</f>
        <v>2232</v>
      </c>
    </row>
    <row r="18" spans="1:17" s="1" customFormat="1" x14ac:dyDescent="0.45">
      <c r="A18" s="3" t="s">
        <v>53</v>
      </c>
      <c r="B18" s="2"/>
      <c r="C18" s="2"/>
      <c r="D18" s="2"/>
      <c r="E18" s="12">
        <f>SUM(E8:E16)/12</f>
        <v>0.45833333333333331</v>
      </c>
      <c r="F18" s="2"/>
      <c r="G18" s="12">
        <f>SUM(G8:G16)/12</f>
        <v>0.23055555555555551</v>
      </c>
      <c r="H18" s="2"/>
      <c r="I18" s="2"/>
      <c r="J18" s="12">
        <f>SUM(J8:J16)/12</f>
        <v>6.1111111111111109E-2</v>
      </c>
      <c r="K18" s="14">
        <f>SUM(K5:K16)/12</f>
        <v>0.92203065134099627</v>
      </c>
      <c r="M18" s="2"/>
      <c r="N18" s="2"/>
      <c r="P18" s="1" t="s">
        <v>54</v>
      </c>
      <c r="Q18" s="2">
        <f>Q17/12</f>
        <v>186</v>
      </c>
    </row>
    <row r="19" spans="1:17" s="1" customFormat="1" x14ac:dyDescent="0.4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M19" s="2"/>
      <c r="N19" s="2"/>
    </row>
    <row r="20" spans="1:17" s="1" customFormat="1" x14ac:dyDescent="0.45">
      <c r="A20" s="3"/>
      <c r="B20" s="2"/>
      <c r="C20" s="2"/>
      <c r="D20" s="2"/>
      <c r="E20" s="2"/>
      <c r="F20" s="2"/>
      <c r="G20" s="2"/>
      <c r="H20" s="2"/>
      <c r="I20" s="2"/>
      <c r="J20" s="2" t="s">
        <v>54</v>
      </c>
      <c r="K20" s="1" t="s">
        <v>55</v>
      </c>
      <c r="L20" s="2"/>
      <c r="M20" s="2"/>
    </row>
  </sheetData>
  <mergeCells count="9">
    <mergeCell ref="L3:L4"/>
    <mergeCell ref="M3:M4"/>
    <mergeCell ref="A1:K1"/>
    <mergeCell ref="A3:A4"/>
    <mergeCell ref="B3:B4"/>
    <mergeCell ref="C3:C4"/>
    <mergeCell ref="D3:H3"/>
    <mergeCell ref="I3:J3"/>
    <mergeCell ref="K3:K4"/>
  </mergeCells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9E95-1F68-4E17-985C-62CFDE4B3A0F}">
  <dimension ref="A1:Q20"/>
  <sheetViews>
    <sheetView zoomScaleNormal="100" workbookViewId="0">
      <selection activeCell="L20" sqref="L20"/>
    </sheetView>
  </sheetViews>
  <sheetFormatPr defaultRowHeight="22.5" x14ac:dyDescent="0.45"/>
  <cols>
    <col min="1" max="1" width="15.5703125" style="3" customWidth="1"/>
    <col min="2" max="2" width="13.28515625" style="2" customWidth="1"/>
    <col min="3" max="3" width="20.140625" style="2" customWidth="1"/>
    <col min="4" max="10" width="10.7109375" style="2" customWidth="1"/>
    <col min="11" max="11" width="17" style="2" customWidth="1"/>
    <col min="12" max="12" width="10.7109375" style="1" customWidth="1"/>
    <col min="13" max="13" width="10.7109375" style="2" customWidth="1"/>
    <col min="14" max="15" width="9.140625" style="2"/>
    <col min="16" max="16" width="13.28515625" style="2" customWidth="1"/>
    <col min="17" max="256" width="9.140625" style="2"/>
    <col min="257" max="257" width="15.5703125" style="2" customWidth="1"/>
    <col min="258" max="258" width="13.28515625" style="2" customWidth="1"/>
    <col min="259" max="259" width="20.140625" style="2" customWidth="1"/>
    <col min="260" max="266" width="10.7109375" style="2" customWidth="1"/>
    <col min="267" max="267" width="17" style="2" customWidth="1"/>
    <col min="268" max="269" width="10.7109375" style="2" customWidth="1"/>
    <col min="270" max="271" width="9.140625" style="2"/>
    <col min="272" max="272" width="13.28515625" style="2" customWidth="1"/>
    <col min="273" max="512" width="9.140625" style="2"/>
    <col min="513" max="513" width="15.5703125" style="2" customWidth="1"/>
    <col min="514" max="514" width="13.28515625" style="2" customWidth="1"/>
    <col min="515" max="515" width="20.140625" style="2" customWidth="1"/>
    <col min="516" max="522" width="10.7109375" style="2" customWidth="1"/>
    <col min="523" max="523" width="17" style="2" customWidth="1"/>
    <col min="524" max="525" width="10.7109375" style="2" customWidth="1"/>
    <col min="526" max="527" width="9.140625" style="2"/>
    <col min="528" max="528" width="13.28515625" style="2" customWidth="1"/>
    <col min="529" max="768" width="9.140625" style="2"/>
    <col min="769" max="769" width="15.5703125" style="2" customWidth="1"/>
    <col min="770" max="770" width="13.28515625" style="2" customWidth="1"/>
    <col min="771" max="771" width="20.140625" style="2" customWidth="1"/>
    <col min="772" max="778" width="10.7109375" style="2" customWidth="1"/>
    <col min="779" max="779" width="17" style="2" customWidth="1"/>
    <col min="780" max="781" width="10.7109375" style="2" customWidth="1"/>
    <col min="782" max="783" width="9.140625" style="2"/>
    <col min="784" max="784" width="13.28515625" style="2" customWidth="1"/>
    <col min="785" max="1024" width="9.140625" style="2"/>
    <col min="1025" max="1025" width="15.5703125" style="2" customWidth="1"/>
    <col min="1026" max="1026" width="13.28515625" style="2" customWidth="1"/>
    <col min="1027" max="1027" width="20.140625" style="2" customWidth="1"/>
    <col min="1028" max="1034" width="10.7109375" style="2" customWidth="1"/>
    <col min="1035" max="1035" width="17" style="2" customWidth="1"/>
    <col min="1036" max="1037" width="10.7109375" style="2" customWidth="1"/>
    <col min="1038" max="1039" width="9.140625" style="2"/>
    <col min="1040" max="1040" width="13.28515625" style="2" customWidth="1"/>
    <col min="1041" max="1280" width="9.140625" style="2"/>
    <col min="1281" max="1281" width="15.5703125" style="2" customWidth="1"/>
    <col min="1282" max="1282" width="13.28515625" style="2" customWidth="1"/>
    <col min="1283" max="1283" width="20.140625" style="2" customWidth="1"/>
    <col min="1284" max="1290" width="10.7109375" style="2" customWidth="1"/>
    <col min="1291" max="1291" width="17" style="2" customWidth="1"/>
    <col min="1292" max="1293" width="10.7109375" style="2" customWidth="1"/>
    <col min="1294" max="1295" width="9.140625" style="2"/>
    <col min="1296" max="1296" width="13.28515625" style="2" customWidth="1"/>
    <col min="1297" max="1536" width="9.140625" style="2"/>
    <col min="1537" max="1537" width="15.5703125" style="2" customWidth="1"/>
    <col min="1538" max="1538" width="13.28515625" style="2" customWidth="1"/>
    <col min="1539" max="1539" width="20.140625" style="2" customWidth="1"/>
    <col min="1540" max="1546" width="10.7109375" style="2" customWidth="1"/>
    <col min="1547" max="1547" width="17" style="2" customWidth="1"/>
    <col min="1548" max="1549" width="10.7109375" style="2" customWidth="1"/>
    <col min="1550" max="1551" width="9.140625" style="2"/>
    <col min="1552" max="1552" width="13.28515625" style="2" customWidth="1"/>
    <col min="1553" max="1792" width="9.140625" style="2"/>
    <col min="1793" max="1793" width="15.5703125" style="2" customWidth="1"/>
    <col min="1794" max="1794" width="13.28515625" style="2" customWidth="1"/>
    <col min="1795" max="1795" width="20.140625" style="2" customWidth="1"/>
    <col min="1796" max="1802" width="10.7109375" style="2" customWidth="1"/>
    <col min="1803" max="1803" width="17" style="2" customWidth="1"/>
    <col min="1804" max="1805" width="10.7109375" style="2" customWidth="1"/>
    <col min="1806" max="1807" width="9.140625" style="2"/>
    <col min="1808" max="1808" width="13.28515625" style="2" customWidth="1"/>
    <col min="1809" max="2048" width="9.140625" style="2"/>
    <col min="2049" max="2049" width="15.5703125" style="2" customWidth="1"/>
    <col min="2050" max="2050" width="13.28515625" style="2" customWidth="1"/>
    <col min="2051" max="2051" width="20.140625" style="2" customWidth="1"/>
    <col min="2052" max="2058" width="10.7109375" style="2" customWidth="1"/>
    <col min="2059" max="2059" width="17" style="2" customWidth="1"/>
    <col min="2060" max="2061" width="10.7109375" style="2" customWidth="1"/>
    <col min="2062" max="2063" width="9.140625" style="2"/>
    <col min="2064" max="2064" width="13.28515625" style="2" customWidth="1"/>
    <col min="2065" max="2304" width="9.140625" style="2"/>
    <col min="2305" max="2305" width="15.5703125" style="2" customWidth="1"/>
    <col min="2306" max="2306" width="13.28515625" style="2" customWidth="1"/>
    <col min="2307" max="2307" width="20.140625" style="2" customWidth="1"/>
    <col min="2308" max="2314" width="10.7109375" style="2" customWidth="1"/>
    <col min="2315" max="2315" width="17" style="2" customWidth="1"/>
    <col min="2316" max="2317" width="10.7109375" style="2" customWidth="1"/>
    <col min="2318" max="2319" width="9.140625" style="2"/>
    <col min="2320" max="2320" width="13.28515625" style="2" customWidth="1"/>
    <col min="2321" max="2560" width="9.140625" style="2"/>
    <col min="2561" max="2561" width="15.5703125" style="2" customWidth="1"/>
    <col min="2562" max="2562" width="13.28515625" style="2" customWidth="1"/>
    <col min="2563" max="2563" width="20.140625" style="2" customWidth="1"/>
    <col min="2564" max="2570" width="10.7109375" style="2" customWidth="1"/>
    <col min="2571" max="2571" width="17" style="2" customWidth="1"/>
    <col min="2572" max="2573" width="10.7109375" style="2" customWidth="1"/>
    <col min="2574" max="2575" width="9.140625" style="2"/>
    <col min="2576" max="2576" width="13.28515625" style="2" customWidth="1"/>
    <col min="2577" max="2816" width="9.140625" style="2"/>
    <col min="2817" max="2817" width="15.5703125" style="2" customWidth="1"/>
    <col min="2818" max="2818" width="13.28515625" style="2" customWidth="1"/>
    <col min="2819" max="2819" width="20.140625" style="2" customWidth="1"/>
    <col min="2820" max="2826" width="10.7109375" style="2" customWidth="1"/>
    <col min="2827" max="2827" width="17" style="2" customWidth="1"/>
    <col min="2828" max="2829" width="10.7109375" style="2" customWidth="1"/>
    <col min="2830" max="2831" width="9.140625" style="2"/>
    <col min="2832" max="2832" width="13.28515625" style="2" customWidth="1"/>
    <col min="2833" max="3072" width="9.140625" style="2"/>
    <col min="3073" max="3073" width="15.5703125" style="2" customWidth="1"/>
    <col min="3074" max="3074" width="13.28515625" style="2" customWidth="1"/>
    <col min="3075" max="3075" width="20.140625" style="2" customWidth="1"/>
    <col min="3076" max="3082" width="10.7109375" style="2" customWidth="1"/>
    <col min="3083" max="3083" width="17" style="2" customWidth="1"/>
    <col min="3084" max="3085" width="10.7109375" style="2" customWidth="1"/>
    <col min="3086" max="3087" width="9.140625" style="2"/>
    <col min="3088" max="3088" width="13.28515625" style="2" customWidth="1"/>
    <col min="3089" max="3328" width="9.140625" style="2"/>
    <col min="3329" max="3329" width="15.5703125" style="2" customWidth="1"/>
    <col min="3330" max="3330" width="13.28515625" style="2" customWidth="1"/>
    <col min="3331" max="3331" width="20.140625" style="2" customWidth="1"/>
    <col min="3332" max="3338" width="10.7109375" style="2" customWidth="1"/>
    <col min="3339" max="3339" width="17" style="2" customWidth="1"/>
    <col min="3340" max="3341" width="10.7109375" style="2" customWidth="1"/>
    <col min="3342" max="3343" width="9.140625" style="2"/>
    <col min="3344" max="3344" width="13.28515625" style="2" customWidth="1"/>
    <col min="3345" max="3584" width="9.140625" style="2"/>
    <col min="3585" max="3585" width="15.5703125" style="2" customWidth="1"/>
    <col min="3586" max="3586" width="13.28515625" style="2" customWidth="1"/>
    <col min="3587" max="3587" width="20.140625" style="2" customWidth="1"/>
    <col min="3588" max="3594" width="10.7109375" style="2" customWidth="1"/>
    <col min="3595" max="3595" width="17" style="2" customWidth="1"/>
    <col min="3596" max="3597" width="10.7109375" style="2" customWidth="1"/>
    <col min="3598" max="3599" width="9.140625" style="2"/>
    <col min="3600" max="3600" width="13.28515625" style="2" customWidth="1"/>
    <col min="3601" max="3840" width="9.140625" style="2"/>
    <col min="3841" max="3841" width="15.5703125" style="2" customWidth="1"/>
    <col min="3842" max="3842" width="13.28515625" style="2" customWidth="1"/>
    <col min="3843" max="3843" width="20.140625" style="2" customWidth="1"/>
    <col min="3844" max="3850" width="10.7109375" style="2" customWidth="1"/>
    <col min="3851" max="3851" width="17" style="2" customWidth="1"/>
    <col min="3852" max="3853" width="10.7109375" style="2" customWidth="1"/>
    <col min="3854" max="3855" width="9.140625" style="2"/>
    <col min="3856" max="3856" width="13.28515625" style="2" customWidth="1"/>
    <col min="3857" max="4096" width="9.140625" style="2"/>
    <col min="4097" max="4097" width="15.5703125" style="2" customWidth="1"/>
    <col min="4098" max="4098" width="13.28515625" style="2" customWidth="1"/>
    <col min="4099" max="4099" width="20.140625" style="2" customWidth="1"/>
    <col min="4100" max="4106" width="10.7109375" style="2" customWidth="1"/>
    <col min="4107" max="4107" width="17" style="2" customWidth="1"/>
    <col min="4108" max="4109" width="10.7109375" style="2" customWidth="1"/>
    <col min="4110" max="4111" width="9.140625" style="2"/>
    <col min="4112" max="4112" width="13.28515625" style="2" customWidth="1"/>
    <col min="4113" max="4352" width="9.140625" style="2"/>
    <col min="4353" max="4353" width="15.5703125" style="2" customWidth="1"/>
    <col min="4354" max="4354" width="13.28515625" style="2" customWidth="1"/>
    <col min="4355" max="4355" width="20.140625" style="2" customWidth="1"/>
    <col min="4356" max="4362" width="10.7109375" style="2" customWidth="1"/>
    <col min="4363" max="4363" width="17" style="2" customWidth="1"/>
    <col min="4364" max="4365" width="10.7109375" style="2" customWidth="1"/>
    <col min="4366" max="4367" width="9.140625" style="2"/>
    <col min="4368" max="4368" width="13.28515625" style="2" customWidth="1"/>
    <col min="4369" max="4608" width="9.140625" style="2"/>
    <col min="4609" max="4609" width="15.5703125" style="2" customWidth="1"/>
    <col min="4610" max="4610" width="13.28515625" style="2" customWidth="1"/>
    <col min="4611" max="4611" width="20.140625" style="2" customWidth="1"/>
    <col min="4612" max="4618" width="10.7109375" style="2" customWidth="1"/>
    <col min="4619" max="4619" width="17" style="2" customWidth="1"/>
    <col min="4620" max="4621" width="10.7109375" style="2" customWidth="1"/>
    <col min="4622" max="4623" width="9.140625" style="2"/>
    <col min="4624" max="4624" width="13.28515625" style="2" customWidth="1"/>
    <col min="4625" max="4864" width="9.140625" style="2"/>
    <col min="4865" max="4865" width="15.5703125" style="2" customWidth="1"/>
    <col min="4866" max="4866" width="13.28515625" style="2" customWidth="1"/>
    <col min="4867" max="4867" width="20.140625" style="2" customWidth="1"/>
    <col min="4868" max="4874" width="10.7109375" style="2" customWidth="1"/>
    <col min="4875" max="4875" width="17" style="2" customWidth="1"/>
    <col min="4876" max="4877" width="10.7109375" style="2" customWidth="1"/>
    <col min="4878" max="4879" width="9.140625" style="2"/>
    <col min="4880" max="4880" width="13.28515625" style="2" customWidth="1"/>
    <col min="4881" max="5120" width="9.140625" style="2"/>
    <col min="5121" max="5121" width="15.5703125" style="2" customWidth="1"/>
    <col min="5122" max="5122" width="13.28515625" style="2" customWidth="1"/>
    <col min="5123" max="5123" width="20.140625" style="2" customWidth="1"/>
    <col min="5124" max="5130" width="10.7109375" style="2" customWidth="1"/>
    <col min="5131" max="5131" width="17" style="2" customWidth="1"/>
    <col min="5132" max="5133" width="10.7109375" style="2" customWidth="1"/>
    <col min="5134" max="5135" width="9.140625" style="2"/>
    <col min="5136" max="5136" width="13.28515625" style="2" customWidth="1"/>
    <col min="5137" max="5376" width="9.140625" style="2"/>
    <col min="5377" max="5377" width="15.5703125" style="2" customWidth="1"/>
    <col min="5378" max="5378" width="13.28515625" style="2" customWidth="1"/>
    <col min="5379" max="5379" width="20.140625" style="2" customWidth="1"/>
    <col min="5380" max="5386" width="10.7109375" style="2" customWidth="1"/>
    <col min="5387" max="5387" width="17" style="2" customWidth="1"/>
    <col min="5388" max="5389" width="10.7109375" style="2" customWidth="1"/>
    <col min="5390" max="5391" width="9.140625" style="2"/>
    <col min="5392" max="5392" width="13.28515625" style="2" customWidth="1"/>
    <col min="5393" max="5632" width="9.140625" style="2"/>
    <col min="5633" max="5633" width="15.5703125" style="2" customWidth="1"/>
    <col min="5634" max="5634" width="13.28515625" style="2" customWidth="1"/>
    <col min="5635" max="5635" width="20.140625" style="2" customWidth="1"/>
    <col min="5636" max="5642" width="10.7109375" style="2" customWidth="1"/>
    <col min="5643" max="5643" width="17" style="2" customWidth="1"/>
    <col min="5644" max="5645" width="10.7109375" style="2" customWidth="1"/>
    <col min="5646" max="5647" width="9.140625" style="2"/>
    <col min="5648" max="5648" width="13.28515625" style="2" customWidth="1"/>
    <col min="5649" max="5888" width="9.140625" style="2"/>
    <col min="5889" max="5889" width="15.5703125" style="2" customWidth="1"/>
    <col min="5890" max="5890" width="13.28515625" style="2" customWidth="1"/>
    <col min="5891" max="5891" width="20.140625" style="2" customWidth="1"/>
    <col min="5892" max="5898" width="10.7109375" style="2" customWidth="1"/>
    <col min="5899" max="5899" width="17" style="2" customWidth="1"/>
    <col min="5900" max="5901" width="10.7109375" style="2" customWidth="1"/>
    <col min="5902" max="5903" width="9.140625" style="2"/>
    <col min="5904" max="5904" width="13.28515625" style="2" customWidth="1"/>
    <col min="5905" max="6144" width="9.140625" style="2"/>
    <col min="6145" max="6145" width="15.5703125" style="2" customWidth="1"/>
    <col min="6146" max="6146" width="13.28515625" style="2" customWidth="1"/>
    <col min="6147" max="6147" width="20.140625" style="2" customWidth="1"/>
    <col min="6148" max="6154" width="10.7109375" style="2" customWidth="1"/>
    <col min="6155" max="6155" width="17" style="2" customWidth="1"/>
    <col min="6156" max="6157" width="10.7109375" style="2" customWidth="1"/>
    <col min="6158" max="6159" width="9.140625" style="2"/>
    <col min="6160" max="6160" width="13.28515625" style="2" customWidth="1"/>
    <col min="6161" max="6400" width="9.140625" style="2"/>
    <col min="6401" max="6401" width="15.5703125" style="2" customWidth="1"/>
    <col min="6402" max="6402" width="13.28515625" style="2" customWidth="1"/>
    <col min="6403" max="6403" width="20.140625" style="2" customWidth="1"/>
    <col min="6404" max="6410" width="10.7109375" style="2" customWidth="1"/>
    <col min="6411" max="6411" width="17" style="2" customWidth="1"/>
    <col min="6412" max="6413" width="10.7109375" style="2" customWidth="1"/>
    <col min="6414" max="6415" width="9.140625" style="2"/>
    <col min="6416" max="6416" width="13.28515625" style="2" customWidth="1"/>
    <col min="6417" max="6656" width="9.140625" style="2"/>
    <col min="6657" max="6657" width="15.5703125" style="2" customWidth="1"/>
    <col min="6658" max="6658" width="13.28515625" style="2" customWidth="1"/>
    <col min="6659" max="6659" width="20.140625" style="2" customWidth="1"/>
    <col min="6660" max="6666" width="10.7109375" style="2" customWidth="1"/>
    <col min="6667" max="6667" width="17" style="2" customWidth="1"/>
    <col min="6668" max="6669" width="10.7109375" style="2" customWidth="1"/>
    <col min="6670" max="6671" width="9.140625" style="2"/>
    <col min="6672" max="6672" width="13.28515625" style="2" customWidth="1"/>
    <col min="6673" max="6912" width="9.140625" style="2"/>
    <col min="6913" max="6913" width="15.5703125" style="2" customWidth="1"/>
    <col min="6914" max="6914" width="13.28515625" style="2" customWidth="1"/>
    <col min="6915" max="6915" width="20.140625" style="2" customWidth="1"/>
    <col min="6916" max="6922" width="10.7109375" style="2" customWidth="1"/>
    <col min="6923" max="6923" width="17" style="2" customWidth="1"/>
    <col min="6924" max="6925" width="10.7109375" style="2" customWidth="1"/>
    <col min="6926" max="6927" width="9.140625" style="2"/>
    <col min="6928" max="6928" width="13.28515625" style="2" customWidth="1"/>
    <col min="6929" max="7168" width="9.140625" style="2"/>
    <col min="7169" max="7169" width="15.5703125" style="2" customWidth="1"/>
    <col min="7170" max="7170" width="13.28515625" style="2" customWidth="1"/>
    <col min="7171" max="7171" width="20.140625" style="2" customWidth="1"/>
    <col min="7172" max="7178" width="10.7109375" style="2" customWidth="1"/>
    <col min="7179" max="7179" width="17" style="2" customWidth="1"/>
    <col min="7180" max="7181" width="10.7109375" style="2" customWidth="1"/>
    <col min="7182" max="7183" width="9.140625" style="2"/>
    <col min="7184" max="7184" width="13.28515625" style="2" customWidth="1"/>
    <col min="7185" max="7424" width="9.140625" style="2"/>
    <col min="7425" max="7425" width="15.5703125" style="2" customWidth="1"/>
    <col min="7426" max="7426" width="13.28515625" style="2" customWidth="1"/>
    <col min="7427" max="7427" width="20.140625" style="2" customWidth="1"/>
    <col min="7428" max="7434" width="10.7109375" style="2" customWidth="1"/>
    <col min="7435" max="7435" width="17" style="2" customWidth="1"/>
    <col min="7436" max="7437" width="10.7109375" style="2" customWidth="1"/>
    <col min="7438" max="7439" width="9.140625" style="2"/>
    <col min="7440" max="7440" width="13.28515625" style="2" customWidth="1"/>
    <col min="7441" max="7680" width="9.140625" style="2"/>
    <col min="7681" max="7681" width="15.5703125" style="2" customWidth="1"/>
    <col min="7682" max="7682" width="13.28515625" style="2" customWidth="1"/>
    <col min="7683" max="7683" width="20.140625" style="2" customWidth="1"/>
    <col min="7684" max="7690" width="10.7109375" style="2" customWidth="1"/>
    <col min="7691" max="7691" width="17" style="2" customWidth="1"/>
    <col min="7692" max="7693" width="10.7109375" style="2" customWidth="1"/>
    <col min="7694" max="7695" width="9.140625" style="2"/>
    <col min="7696" max="7696" width="13.28515625" style="2" customWidth="1"/>
    <col min="7697" max="7936" width="9.140625" style="2"/>
    <col min="7937" max="7937" width="15.5703125" style="2" customWidth="1"/>
    <col min="7938" max="7938" width="13.28515625" style="2" customWidth="1"/>
    <col min="7939" max="7939" width="20.140625" style="2" customWidth="1"/>
    <col min="7940" max="7946" width="10.7109375" style="2" customWidth="1"/>
    <col min="7947" max="7947" width="17" style="2" customWidth="1"/>
    <col min="7948" max="7949" width="10.7109375" style="2" customWidth="1"/>
    <col min="7950" max="7951" width="9.140625" style="2"/>
    <col min="7952" max="7952" width="13.28515625" style="2" customWidth="1"/>
    <col min="7953" max="8192" width="9.140625" style="2"/>
    <col min="8193" max="8193" width="15.5703125" style="2" customWidth="1"/>
    <col min="8194" max="8194" width="13.28515625" style="2" customWidth="1"/>
    <col min="8195" max="8195" width="20.140625" style="2" customWidth="1"/>
    <col min="8196" max="8202" width="10.7109375" style="2" customWidth="1"/>
    <col min="8203" max="8203" width="17" style="2" customWidth="1"/>
    <col min="8204" max="8205" width="10.7109375" style="2" customWidth="1"/>
    <col min="8206" max="8207" width="9.140625" style="2"/>
    <col min="8208" max="8208" width="13.28515625" style="2" customWidth="1"/>
    <col min="8209" max="8448" width="9.140625" style="2"/>
    <col min="8449" max="8449" width="15.5703125" style="2" customWidth="1"/>
    <col min="8450" max="8450" width="13.28515625" style="2" customWidth="1"/>
    <col min="8451" max="8451" width="20.140625" style="2" customWidth="1"/>
    <col min="8452" max="8458" width="10.7109375" style="2" customWidth="1"/>
    <col min="8459" max="8459" width="17" style="2" customWidth="1"/>
    <col min="8460" max="8461" width="10.7109375" style="2" customWidth="1"/>
    <col min="8462" max="8463" width="9.140625" style="2"/>
    <col min="8464" max="8464" width="13.28515625" style="2" customWidth="1"/>
    <col min="8465" max="8704" width="9.140625" style="2"/>
    <col min="8705" max="8705" width="15.5703125" style="2" customWidth="1"/>
    <col min="8706" max="8706" width="13.28515625" style="2" customWidth="1"/>
    <col min="8707" max="8707" width="20.140625" style="2" customWidth="1"/>
    <col min="8708" max="8714" width="10.7109375" style="2" customWidth="1"/>
    <col min="8715" max="8715" width="17" style="2" customWidth="1"/>
    <col min="8716" max="8717" width="10.7109375" style="2" customWidth="1"/>
    <col min="8718" max="8719" width="9.140625" style="2"/>
    <col min="8720" max="8720" width="13.28515625" style="2" customWidth="1"/>
    <col min="8721" max="8960" width="9.140625" style="2"/>
    <col min="8961" max="8961" width="15.5703125" style="2" customWidth="1"/>
    <col min="8962" max="8962" width="13.28515625" style="2" customWidth="1"/>
    <col min="8963" max="8963" width="20.140625" style="2" customWidth="1"/>
    <col min="8964" max="8970" width="10.7109375" style="2" customWidth="1"/>
    <col min="8971" max="8971" width="17" style="2" customWidth="1"/>
    <col min="8972" max="8973" width="10.7109375" style="2" customWidth="1"/>
    <col min="8974" max="8975" width="9.140625" style="2"/>
    <col min="8976" max="8976" width="13.28515625" style="2" customWidth="1"/>
    <col min="8977" max="9216" width="9.140625" style="2"/>
    <col min="9217" max="9217" width="15.5703125" style="2" customWidth="1"/>
    <col min="9218" max="9218" width="13.28515625" style="2" customWidth="1"/>
    <col min="9219" max="9219" width="20.140625" style="2" customWidth="1"/>
    <col min="9220" max="9226" width="10.7109375" style="2" customWidth="1"/>
    <col min="9227" max="9227" width="17" style="2" customWidth="1"/>
    <col min="9228" max="9229" width="10.7109375" style="2" customWidth="1"/>
    <col min="9230" max="9231" width="9.140625" style="2"/>
    <col min="9232" max="9232" width="13.28515625" style="2" customWidth="1"/>
    <col min="9233" max="9472" width="9.140625" style="2"/>
    <col min="9473" max="9473" width="15.5703125" style="2" customWidth="1"/>
    <col min="9474" max="9474" width="13.28515625" style="2" customWidth="1"/>
    <col min="9475" max="9475" width="20.140625" style="2" customWidth="1"/>
    <col min="9476" max="9482" width="10.7109375" style="2" customWidth="1"/>
    <col min="9483" max="9483" width="17" style="2" customWidth="1"/>
    <col min="9484" max="9485" width="10.7109375" style="2" customWidth="1"/>
    <col min="9486" max="9487" width="9.140625" style="2"/>
    <col min="9488" max="9488" width="13.28515625" style="2" customWidth="1"/>
    <col min="9489" max="9728" width="9.140625" style="2"/>
    <col min="9729" max="9729" width="15.5703125" style="2" customWidth="1"/>
    <col min="9730" max="9730" width="13.28515625" style="2" customWidth="1"/>
    <col min="9731" max="9731" width="20.140625" style="2" customWidth="1"/>
    <col min="9732" max="9738" width="10.7109375" style="2" customWidth="1"/>
    <col min="9739" max="9739" width="17" style="2" customWidth="1"/>
    <col min="9740" max="9741" width="10.7109375" style="2" customWidth="1"/>
    <col min="9742" max="9743" width="9.140625" style="2"/>
    <col min="9744" max="9744" width="13.28515625" style="2" customWidth="1"/>
    <col min="9745" max="9984" width="9.140625" style="2"/>
    <col min="9985" max="9985" width="15.5703125" style="2" customWidth="1"/>
    <col min="9986" max="9986" width="13.28515625" style="2" customWidth="1"/>
    <col min="9987" max="9987" width="20.140625" style="2" customWidth="1"/>
    <col min="9988" max="9994" width="10.7109375" style="2" customWidth="1"/>
    <col min="9995" max="9995" width="17" style="2" customWidth="1"/>
    <col min="9996" max="9997" width="10.7109375" style="2" customWidth="1"/>
    <col min="9998" max="9999" width="9.140625" style="2"/>
    <col min="10000" max="10000" width="13.28515625" style="2" customWidth="1"/>
    <col min="10001" max="10240" width="9.140625" style="2"/>
    <col min="10241" max="10241" width="15.5703125" style="2" customWidth="1"/>
    <col min="10242" max="10242" width="13.28515625" style="2" customWidth="1"/>
    <col min="10243" max="10243" width="20.140625" style="2" customWidth="1"/>
    <col min="10244" max="10250" width="10.7109375" style="2" customWidth="1"/>
    <col min="10251" max="10251" width="17" style="2" customWidth="1"/>
    <col min="10252" max="10253" width="10.7109375" style="2" customWidth="1"/>
    <col min="10254" max="10255" width="9.140625" style="2"/>
    <col min="10256" max="10256" width="13.28515625" style="2" customWidth="1"/>
    <col min="10257" max="10496" width="9.140625" style="2"/>
    <col min="10497" max="10497" width="15.5703125" style="2" customWidth="1"/>
    <col min="10498" max="10498" width="13.28515625" style="2" customWidth="1"/>
    <col min="10499" max="10499" width="20.140625" style="2" customWidth="1"/>
    <col min="10500" max="10506" width="10.7109375" style="2" customWidth="1"/>
    <col min="10507" max="10507" width="17" style="2" customWidth="1"/>
    <col min="10508" max="10509" width="10.7109375" style="2" customWidth="1"/>
    <col min="10510" max="10511" width="9.140625" style="2"/>
    <col min="10512" max="10512" width="13.28515625" style="2" customWidth="1"/>
    <col min="10513" max="10752" width="9.140625" style="2"/>
    <col min="10753" max="10753" width="15.5703125" style="2" customWidth="1"/>
    <col min="10754" max="10754" width="13.28515625" style="2" customWidth="1"/>
    <col min="10755" max="10755" width="20.140625" style="2" customWidth="1"/>
    <col min="10756" max="10762" width="10.7109375" style="2" customWidth="1"/>
    <col min="10763" max="10763" width="17" style="2" customWidth="1"/>
    <col min="10764" max="10765" width="10.7109375" style="2" customWidth="1"/>
    <col min="10766" max="10767" width="9.140625" style="2"/>
    <col min="10768" max="10768" width="13.28515625" style="2" customWidth="1"/>
    <col min="10769" max="11008" width="9.140625" style="2"/>
    <col min="11009" max="11009" width="15.5703125" style="2" customWidth="1"/>
    <col min="11010" max="11010" width="13.28515625" style="2" customWidth="1"/>
    <col min="11011" max="11011" width="20.140625" style="2" customWidth="1"/>
    <col min="11012" max="11018" width="10.7109375" style="2" customWidth="1"/>
    <col min="11019" max="11019" width="17" style="2" customWidth="1"/>
    <col min="11020" max="11021" width="10.7109375" style="2" customWidth="1"/>
    <col min="11022" max="11023" width="9.140625" style="2"/>
    <col min="11024" max="11024" width="13.28515625" style="2" customWidth="1"/>
    <col min="11025" max="11264" width="9.140625" style="2"/>
    <col min="11265" max="11265" width="15.5703125" style="2" customWidth="1"/>
    <col min="11266" max="11266" width="13.28515625" style="2" customWidth="1"/>
    <col min="11267" max="11267" width="20.140625" style="2" customWidth="1"/>
    <col min="11268" max="11274" width="10.7109375" style="2" customWidth="1"/>
    <col min="11275" max="11275" width="17" style="2" customWidth="1"/>
    <col min="11276" max="11277" width="10.7109375" style="2" customWidth="1"/>
    <col min="11278" max="11279" width="9.140625" style="2"/>
    <col min="11280" max="11280" width="13.28515625" style="2" customWidth="1"/>
    <col min="11281" max="11520" width="9.140625" style="2"/>
    <col min="11521" max="11521" width="15.5703125" style="2" customWidth="1"/>
    <col min="11522" max="11522" width="13.28515625" style="2" customWidth="1"/>
    <col min="11523" max="11523" width="20.140625" style="2" customWidth="1"/>
    <col min="11524" max="11530" width="10.7109375" style="2" customWidth="1"/>
    <col min="11531" max="11531" width="17" style="2" customWidth="1"/>
    <col min="11532" max="11533" width="10.7109375" style="2" customWidth="1"/>
    <col min="11534" max="11535" width="9.140625" style="2"/>
    <col min="11536" max="11536" width="13.28515625" style="2" customWidth="1"/>
    <col min="11537" max="11776" width="9.140625" style="2"/>
    <col min="11777" max="11777" width="15.5703125" style="2" customWidth="1"/>
    <col min="11778" max="11778" width="13.28515625" style="2" customWidth="1"/>
    <col min="11779" max="11779" width="20.140625" style="2" customWidth="1"/>
    <col min="11780" max="11786" width="10.7109375" style="2" customWidth="1"/>
    <col min="11787" max="11787" width="17" style="2" customWidth="1"/>
    <col min="11788" max="11789" width="10.7109375" style="2" customWidth="1"/>
    <col min="11790" max="11791" width="9.140625" style="2"/>
    <col min="11792" max="11792" width="13.28515625" style="2" customWidth="1"/>
    <col min="11793" max="12032" width="9.140625" style="2"/>
    <col min="12033" max="12033" width="15.5703125" style="2" customWidth="1"/>
    <col min="12034" max="12034" width="13.28515625" style="2" customWidth="1"/>
    <col min="12035" max="12035" width="20.140625" style="2" customWidth="1"/>
    <col min="12036" max="12042" width="10.7109375" style="2" customWidth="1"/>
    <col min="12043" max="12043" width="17" style="2" customWidth="1"/>
    <col min="12044" max="12045" width="10.7109375" style="2" customWidth="1"/>
    <col min="12046" max="12047" width="9.140625" style="2"/>
    <col min="12048" max="12048" width="13.28515625" style="2" customWidth="1"/>
    <col min="12049" max="12288" width="9.140625" style="2"/>
    <col min="12289" max="12289" width="15.5703125" style="2" customWidth="1"/>
    <col min="12290" max="12290" width="13.28515625" style="2" customWidth="1"/>
    <col min="12291" max="12291" width="20.140625" style="2" customWidth="1"/>
    <col min="12292" max="12298" width="10.7109375" style="2" customWidth="1"/>
    <col min="12299" max="12299" width="17" style="2" customWidth="1"/>
    <col min="12300" max="12301" width="10.7109375" style="2" customWidth="1"/>
    <col min="12302" max="12303" width="9.140625" style="2"/>
    <col min="12304" max="12304" width="13.28515625" style="2" customWidth="1"/>
    <col min="12305" max="12544" width="9.140625" style="2"/>
    <col min="12545" max="12545" width="15.5703125" style="2" customWidth="1"/>
    <col min="12546" max="12546" width="13.28515625" style="2" customWidth="1"/>
    <col min="12547" max="12547" width="20.140625" style="2" customWidth="1"/>
    <col min="12548" max="12554" width="10.7109375" style="2" customWidth="1"/>
    <col min="12555" max="12555" width="17" style="2" customWidth="1"/>
    <col min="12556" max="12557" width="10.7109375" style="2" customWidth="1"/>
    <col min="12558" max="12559" width="9.140625" style="2"/>
    <col min="12560" max="12560" width="13.28515625" style="2" customWidth="1"/>
    <col min="12561" max="12800" width="9.140625" style="2"/>
    <col min="12801" max="12801" width="15.5703125" style="2" customWidth="1"/>
    <col min="12802" max="12802" width="13.28515625" style="2" customWidth="1"/>
    <col min="12803" max="12803" width="20.140625" style="2" customWidth="1"/>
    <col min="12804" max="12810" width="10.7109375" style="2" customWidth="1"/>
    <col min="12811" max="12811" width="17" style="2" customWidth="1"/>
    <col min="12812" max="12813" width="10.7109375" style="2" customWidth="1"/>
    <col min="12814" max="12815" width="9.140625" style="2"/>
    <col min="12816" max="12816" width="13.28515625" style="2" customWidth="1"/>
    <col min="12817" max="13056" width="9.140625" style="2"/>
    <col min="13057" max="13057" width="15.5703125" style="2" customWidth="1"/>
    <col min="13058" max="13058" width="13.28515625" style="2" customWidth="1"/>
    <col min="13059" max="13059" width="20.140625" style="2" customWidth="1"/>
    <col min="13060" max="13066" width="10.7109375" style="2" customWidth="1"/>
    <col min="13067" max="13067" width="17" style="2" customWidth="1"/>
    <col min="13068" max="13069" width="10.7109375" style="2" customWidth="1"/>
    <col min="13070" max="13071" width="9.140625" style="2"/>
    <col min="13072" max="13072" width="13.28515625" style="2" customWidth="1"/>
    <col min="13073" max="13312" width="9.140625" style="2"/>
    <col min="13313" max="13313" width="15.5703125" style="2" customWidth="1"/>
    <col min="13314" max="13314" width="13.28515625" style="2" customWidth="1"/>
    <col min="13315" max="13315" width="20.140625" style="2" customWidth="1"/>
    <col min="13316" max="13322" width="10.7109375" style="2" customWidth="1"/>
    <col min="13323" max="13323" width="17" style="2" customWidth="1"/>
    <col min="13324" max="13325" width="10.7109375" style="2" customWidth="1"/>
    <col min="13326" max="13327" width="9.140625" style="2"/>
    <col min="13328" max="13328" width="13.28515625" style="2" customWidth="1"/>
    <col min="13329" max="13568" width="9.140625" style="2"/>
    <col min="13569" max="13569" width="15.5703125" style="2" customWidth="1"/>
    <col min="13570" max="13570" width="13.28515625" style="2" customWidth="1"/>
    <col min="13571" max="13571" width="20.140625" style="2" customWidth="1"/>
    <col min="13572" max="13578" width="10.7109375" style="2" customWidth="1"/>
    <col min="13579" max="13579" width="17" style="2" customWidth="1"/>
    <col min="13580" max="13581" width="10.7109375" style="2" customWidth="1"/>
    <col min="13582" max="13583" width="9.140625" style="2"/>
    <col min="13584" max="13584" width="13.28515625" style="2" customWidth="1"/>
    <col min="13585" max="13824" width="9.140625" style="2"/>
    <col min="13825" max="13825" width="15.5703125" style="2" customWidth="1"/>
    <col min="13826" max="13826" width="13.28515625" style="2" customWidth="1"/>
    <col min="13827" max="13827" width="20.140625" style="2" customWidth="1"/>
    <col min="13828" max="13834" width="10.7109375" style="2" customWidth="1"/>
    <col min="13835" max="13835" width="17" style="2" customWidth="1"/>
    <col min="13836" max="13837" width="10.7109375" style="2" customWidth="1"/>
    <col min="13838" max="13839" width="9.140625" style="2"/>
    <col min="13840" max="13840" width="13.28515625" style="2" customWidth="1"/>
    <col min="13841" max="14080" width="9.140625" style="2"/>
    <col min="14081" max="14081" width="15.5703125" style="2" customWidth="1"/>
    <col min="14082" max="14082" width="13.28515625" style="2" customWidth="1"/>
    <col min="14083" max="14083" width="20.140625" style="2" customWidth="1"/>
    <col min="14084" max="14090" width="10.7109375" style="2" customWidth="1"/>
    <col min="14091" max="14091" width="17" style="2" customWidth="1"/>
    <col min="14092" max="14093" width="10.7109375" style="2" customWidth="1"/>
    <col min="14094" max="14095" width="9.140625" style="2"/>
    <col min="14096" max="14096" width="13.28515625" style="2" customWidth="1"/>
    <col min="14097" max="14336" width="9.140625" style="2"/>
    <col min="14337" max="14337" width="15.5703125" style="2" customWidth="1"/>
    <col min="14338" max="14338" width="13.28515625" style="2" customWidth="1"/>
    <col min="14339" max="14339" width="20.140625" style="2" customWidth="1"/>
    <col min="14340" max="14346" width="10.7109375" style="2" customWidth="1"/>
    <col min="14347" max="14347" width="17" style="2" customWidth="1"/>
    <col min="14348" max="14349" width="10.7109375" style="2" customWidth="1"/>
    <col min="14350" max="14351" width="9.140625" style="2"/>
    <col min="14352" max="14352" width="13.28515625" style="2" customWidth="1"/>
    <col min="14353" max="14592" width="9.140625" style="2"/>
    <col min="14593" max="14593" width="15.5703125" style="2" customWidth="1"/>
    <col min="14594" max="14594" width="13.28515625" style="2" customWidth="1"/>
    <col min="14595" max="14595" width="20.140625" style="2" customWidth="1"/>
    <col min="14596" max="14602" width="10.7109375" style="2" customWidth="1"/>
    <col min="14603" max="14603" width="17" style="2" customWidth="1"/>
    <col min="14604" max="14605" width="10.7109375" style="2" customWidth="1"/>
    <col min="14606" max="14607" width="9.140625" style="2"/>
    <col min="14608" max="14608" width="13.28515625" style="2" customWidth="1"/>
    <col min="14609" max="14848" width="9.140625" style="2"/>
    <col min="14849" max="14849" width="15.5703125" style="2" customWidth="1"/>
    <col min="14850" max="14850" width="13.28515625" style="2" customWidth="1"/>
    <col min="14851" max="14851" width="20.140625" style="2" customWidth="1"/>
    <col min="14852" max="14858" width="10.7109375" style="2" customWidth="1"/>
    <col min="14859" max="14859" width="17" style="2" customWidth="1"/>
    <col min="14860" max="14861" width="10.7109375" style="2" customWidth="1"/>
    <col min="14862" max="14863" width="9.140625" style="2"/>
    <col min="14864" max="14864" width="13.28515625" style="2" customWidth="1"/>
    <col min="14865" max="15104" width="9.140625" style="2"/>
    <col min="15105" max="15105" width="15.5703125" style="2" customWidth="1"/>
    <col min="15106" max="15106" width="13.28515625" style="2" customWidth="1"/>
    <col min="15107" max="15107" width="20.140625" style="2" customWidth="1"/>
    <col min="15108" max="15114" width="10.7109375" style="2" customWidth="1"/>
    <col min="15115" max="15115" width="17" style="2" customWidth="1"/>
    <col min="15116" max="15117" width="10.7109375" style="2" customWidth="1"/>
    <col min="15118" max="15119" width="9.140625" style="2"/>
    <col min="15120" max="15120" width="13.28515625" style="2" customWidth="1"/>
    <col min="15121" max="15360" width="9.140625" style="2"/>
    <col min="15361" max="15361" width="15.5703125" style="2" customWidth="1"/>
    <col min="15362" max="15362" width="13.28515625" style="2" customWidth="1"/>
    <col min="15363" max="15363" width="20.140625" style="2" customWidth="1"/>
    <col min="15364" max="15370" width="10.7109375" style="2" customWidth="1"/>
    <col min="15371" max="15371" width="17" style="2" customWidth="1"/>
    <col min="15372" max="15373" width="10.7109375" style="2" customWidth="1"/>
    <col min="15374" max="15375" width="9.140625" style="2"/>
    <col min="15376" max="15376" width="13.28515625" style="2" customWidth="1"/>
    <col min="15377" max="15616" width="9.140625" style="2"/>
    <col min="15617" max="15617" width="15.5703125" style="2" customWidth="1"/>
    <col min="15618" max="15618" width="13.28515625" style="2" customWidth="1"/>
    <col min="15619" max="15619" width="20.140625" style="2" customWidth="1"/>
    <col min="15620" max="15626" width="10.7109375" style="2" customWidth="1"/>
    <col min="15627" max="15627" width="17" style="2" customWidth="1"/>
    <col min="15628" max="15629" width="10.7109375" style="2" customWidth="1"/>
    <col min="15630" max="15631" width="9.140625" style="2"/>
    <col min="15632" max="15632" width="13.28515625" style="2" customWidth="1"/>
    <col min="15633" max="15872" width="9.140625" style="2"/>
    <col min="15873" max="15873" width="15.5703125" style="2" customWidth="1"/>
    <col min="15874" max="15874" width="13.28515625" style="2" customWidth="1"/>
    <col min="15875" max="15875" width="20.140625" style="2" customWidth="1"/>
    <col min="15876" max="15882" width="10.7109375" style="2" customWidth="1"/>
    <col min="15883" max="15883" width="17" style="2" customWidth="1"/>
    <col min="15884" max="15885" width="10.7109375" style="2" customWidth="1"/>
    <col min="15886" max="15887" width="9.140625" style="2"/>
    <col min="15888" max="15888" width="13.28515625" style="2" customWidth="1"/>
    <col min="15889" max="16128" width="9.140625" style="2"/>
    <col min="16129" max="16129" width="15.5703125" style="2" customWidth="1"/>
    <col min="16130" max="16130" width="13.28515625" style="2" customWidth="1"/>
    <col min="16131" max="16131" width="20.140625" style="2" customWidth="1"/>
    <col min="16132" max="16138" width="10.7109375" style="2" customWidth="1"/>
    <col min="16139" max="16139" width="17" style="2" customWidth="1"/>
    <col min="16140" max="16141" width="10.7109375" style="2" customWidth="1"/>
    <col min="16142" max="16143" width="9.140625" style="2"/>
    <col min="16144" max="16144" width="13.28515625" style="2" customWidth="1"/>
    <col min="16145" max="16384" width="9.140625" style="2"/>
  </cols>
  <sheetData>
    <row r="1" spans="1:17" x14ac:dyDescent="0.45">
      <c r="A1" s="19" t="s">
        <v>56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7" x14ac:dyDescent="0.45"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s="3" customFormat="1" x14ac:dyDescent="0.45">
      <c r="A3" s="20" t="s">
        <v>1</v>
      </c>
      <c r="B3" s="20" t="s">
        <v>2</v>
      </c>
      <c r="C3" s="20" t="s">
        <v>3</v>
      </c>
      <c r="D3" s="22" t="s">
        <v>4</v>
      </c>
      <c r="E3" s="23"/>
      <c r="F3" s="23"/>
      <c r="G3" s="23"/>
      <c r="H3" s="24"/>
      <c r="I3" s="25" t="s">
        <v>5</v>
      </c>
      <c r="J3" s="26"/>
      <c r="K3" s="20" t="s">
        <v>6</v>
      </c>
      <c r="L3" s="15" t="s">
        <v>7</v>
      </c>
      <c r="M3" s="17" t="s">
        <v>8</v>
      </c>
    </row>
    <row r="4" spans="1:17" s="3" customFormat="1" x14ac:dyDescent="0.45">
      <c r="A4" s="21"/>
      <c r="B4" s="21"/>
      <c r="C4" s="21"/>
      <c r="D4" s="4" t="s">
        <v>9</v>
      </c>
      <c r="E4" s="4" t="s">
        <v>10</v>
      </c>
      <c r="F4" s="4" t="s">
        <v>11</v>
      </c>
      <c r="G4" s="4" t="s">
        <v>10</v>
      </c>
      <c r="H4" s="4" t="s">
        <v>12</v>
      </c>
      <c r="I4" s="5" t="s">
        <v>13</v>
      </c>
      <c r="J4" s="5" t="s">
        <v>10</v>
      </c>
      <c r="K4" s="21"/>
      <c r="L4" s="16"/>
      <c r="M4" s="18"/>
      <c r="Q4" s="3" t="s">
        <v>14</v>
      </c>
    </row>
    <row r="5" spans="1:17" x14ac:dyDescent="0.45">
      <c r="A5" s="6" t="s">
        <v>57</v>
      </c>
      <c r="B5" s="7" t="s">
        <v>58</v>
      </c>
      <c r="C5" s="8">
        <v>27</v>
      </c>
      <c r="D5" s="8">
        <v>15</v>
      </c>
      <c r="E5" s="9">
        <f>D5/C5</f>
        <v>0.55555555555555558</v>
      </c>
      <c r="F5" s="8">
        <v>10</v>
      </c>
      <c r="G5" s="9">
        <f>F5/C5</f>
        <v>0.37037037037037035</v>
      </c>
      <c r="H5" s="8">
        <f>SUM(D5,F5)</f>
        <v>25</v>
      </c>
      <c r="I5" s="8">
        <f xml:space="preserve"> SUM(C5-H5)</f>
        <v>2</v>
      </c>
      <c r="J5" s="9">
        <f>I5/C5</f>
        <v>7.407407407407407E-2</v>
      </c>
      <c r="K5" s="9">
        <f>(H5/C5)</f>
        <v>0.92592592592592593</v>
      </c>
      <c r="L5" s="10" t="s">
        <v>17</v>
      </c>
      <c r="M5" s="11" t="s">
        <v>25</v>
      </c>
      <c r="N5" s="2" t="s">
        <v>59</v>
      </c>
      <c r="P5" s="12"/>
      <c r="Q5" s="2">
        <v>180</v>
      </c>
    </row>
    <row r="6" spans="1:17" x14ac:dyDescent="0.45">
      <c r="A6" s="6" t="s">
        <v>60</v>
      </c>
      <c r="B6" s="7" t="s">
        <v>61</v>
      </c>
      <c r="C6" s="8">
        <v>28</v>
      </c>
      <c r="D6" s="8">
        <v>15</v>
      </c>
      <c r="E6" s="9">
        <f>D6/C6</f>
        <v>0.5357142857142857</v>
      </c>
      <c r="F6" s="8">
        <v>10</v>
      </c>
      <c r="G6" s="9">
        <f>F6/C6</f>
        <v>0.35714285714285715</v>
      </c>
      <c r="H6" s="8">
        <f>SUM(D6,F6)</f>
        <v>25</v>
      </c>
      <c r="I6" s="8">
        <f xml:space="preserve"> SUM(C6-H6)</f>
        <v>3</v>
      </c>
      <c r="J6" s="9">
        <f>I6/C6</f>
        <v>0.10714285714285714</v>
      </c>
      <c r="K6" s="9">
        <f>(H6/C6)</f>
        <v>0.8928571428571429</v>
      </c>
      <c r="L6" s="10" t="s">
        <v>17</v>
      </c>
      <c r="M6" s="11" t="s">
        <v>62</v>
      </c>
      <c r="N6" s="2" t="s">
        <v>63</v>
      </c>
      <c r="P6" s="12"/>
      <c r="Q6" s="2">
        <v>201</v>
      </c>
    </row>
    <row r="7" spans="1:17" x14ac:dyDescent="0.45">
      <c r="A7" s="6" t="s">
        <v>64</v>
      </c>
      <c r="B7" s="7" t="s">
        <v>65</v>
      </c>
      <c r="C7" s="8">
        <v>28</v>
      </c>
      <c r="D7" s="8">
        <v>21</v>
      </c>
      <c r="E7" s="9">
        <f>D7/C7</f>
        <v>0.75</v>
      </c>
      <c r="F7" s="8">
        <v>6</v>
      </c>
      <c r="G7" s="9">
        <f>F7/C7</f>
        <v>0.21428571428571427</v>
      </c>
      <c r="H7" s="8">
        <f>SUM(D7,F7)</f>
        <v>27</v>
      </c>
      <c r="I7" s="8">
        <f xml:space="preserve"> SUM(C7-H7)</f>
        <v>1</v>
      </c>
      <c r="J7" s="9">
        <f>I7/C7</f>
        <v>3.5714285714285712E-2</v>
      </c>
      <c r="K7" s="9">
        <f>(H7/C7)</f>
        <v>0.9642857142857143</v>
      </c>
      <c r="L7" s="10" t="s">
        <v>17</v>
      </c>
      <c r="M7" s="11" t="s">
        <v>66</v>
      </c>
      <c r="P7" s="12"/>
      <c r="Q7" s="2">
        <v>210</v>
      </c>
    </row>
    <row r="8" spans="1:17" x14ac:dyDescent="0.45">
      <c r="A8" s="6" t="s">
        <v>67</v>
      </c>
      <c r="B8" s="7" t="s">
        <v>68</v>
      </c>
      <c r="C8" s="8">
        <v>28</v>
      </c>
      <c r="D8" s="8">
        <v>19</v>
      </c>
      <c r="E8" s="9">
        <f>D8/C8</f>
        <v>0.6785714285714286</v>
      </c>
      <c r="F8" s="8">
        <v>8</v>
      </c>
      <c r="G8" s="9">
        <f>F8/C8</f>
        <v>0.2857142857142857</v>
      </c>
      <c r="H8" s="8">
        <f>SUM(D8,F8)</f>
        <v>27</v>
      </c>
      <c r="I8" s="8">
        <f xml:space="preserve"> SUM(C8-H8)</f>
        <v>1</v>
      </c>
      <c r="J8" s="9">
        <f>I8/C8</f>
        <v>3.5714285714285712E-2</v>
      </c>
      <c r="K8" s="9">
        <f>(H8/C8)</f>
        <v>0.9642857142857143</v>
      </c>
      <c r="L8" s="10" t="s">
        <v>17</v>
      </c>
      <c r="M8" s="11" t="s">
        <v>69</v>
      </c>
      <c r="P8" s="12"/>
      <c r="Q8" s="2">
        <v>160</v>
      </c>
    </row>
    <row r="9" spans="1:17" x14ac:dyDescent="0.45">
      <c r="A9" s="6" t="s">
        <v>70</v>
      </c>
      <c r="B9" s="7" t="s">
        <v>71</v>
      </c>
      <c r="C9" s="8">
        <v>28</v>
      </c>
      <c r="D9" s="8">
        <v>19</v>
      </c>
      <c r="E9" s="9">
        <f>D9/C9</f>
        <v>0.6785714285714286</v>
      </c>
      <c r="F9" s="8">
        <v>5</v>
      </c>
      <c r="G9" s="9">
        <f>F9/C9</f>
        <v>0.17857142857142858</v>
      </c>
      <c r="H9" s="8">
        <f>SUM(D9,F9)</f>
        <v>24</v>
      </c>
      <c r="I9" s="8">
        <f xml:space="preserve"> SUM(C9-H9)</f>
        <v>4</v>
      </c>
      <c r="J9" s="9">
        <f>I9/C9</f>
        <v>0.14285714285714285</v>
      </c>
      <c r="K9" s="9">
        <f>(H9/C9)</f>
        <v>0.8571428571428571</v>
      </c>
      <c r="L9" s="10" t="s">
        <v>17</v>
      </c>
      <c r="M9" s="11" t="s">
        <v>72</v>
      </c>
      <c r="P9" s="12"/>
      <c r="Q9" s="2">
        <v>220</v>
      </c>
    </row>
    <row r="10" spans="1:17" x14ac:dyDescent="0.45">
      <c r="A10" s="6" t="s">
        <v>73</v>
      </c>
      <c r="B10" s="7" t="s">
        <v>74</v>
      </c>
      <c r="C10" s="8">
        <v>28</v>
      </c>
      <c r="D10" s="8">
        <v>19</v>
      </c>
      <c r="E10" s="9">
        <f t="shared" ref="E10:E16" si="0">D10/C10</f>
        <v>0.6785714285714286</v>
      </c>
      <c r="F10" s="8">
        <v>7</v>
      </c>
      <c r="G10" s="9">
        <f t="shared" ref="G10:G16" si="1">F10/C10</f>
        <v>0.25</v>
      </c>
      <c r="H10" s="8">
        <f t="shared" ref="H10:H16" si="2">SUM(D10,F10)</f>
        <v>26</v>
      </c>
      <c r="I10" s="8">
        <f t="shared" ref="I10:I16" si="3" xml:space="preserve"> SUM(C10-H10)</f>
        <v>2</v>
      </c>
      <c r="J10" s="9">
        <f t="shared" ref="J10:J16" si="4">I10/C10</f>
        <v>7.1428571428571425E-2</v>
      </c>
      <c r="K10" s="9">
        <f t="shared" ref="K10:K16" si="5">(H10/C10)</f>
        <v>0.9285714285714286</v>
      </c>
      <c r="L10" s="10" t="s">
        <v>17</v>
      </c>
      <c r="M10" s="11" t="s">
        <v>75</v>
      </c>
      <c r="P10" s="12"/>
      <c r="Q10" s="2">
        <v>165</v>
      </c>
    </row>
    <row r="11" spans="1:17" x14ac:dyDescent="0.45">
      <c r="A11" s="6"/>
      <c r="B11" s="7" t="s">
        <v>76</v>
      </c>
      <c r="C11" s="8"/>
      <c r="D11" s="8"/>
      <c r="E11" s="9" t="e">
        <f t="shared" si="0"/>
        <v>#DIV/0!</v>
      </c>
      <c r="F11" s="8"/>
      <c r="G11" s="9" t="e">
        <f t="shared" si="1"/>
        <v>#DIV/0!</v>
      </c>
      <c r="H11" s="8">
        <f t="shared" si="2"/>
        <v>0</v>
      </c>
      <c r="I11" s="8">
        <f t="shared" si="3"/>
        <v>0</v>
      </c>
      <c r="J11" s="9" t="e">
        <f t="shared" si="4"/>
        <v>#DIV/0!</v>
      </c>
      <c r="K11" s="9" t="e">
        <f t="shared" si="5"/>
        <v>#DIV/0!</v>
      </c>
      <c r="L11" s="10" t="s">
        <v>17</v>
      </c>
      <c r="M11" s="11"/>
      <c r="P11" s="12"/>
    </row>
    <row r="12" spans="1:17" x14ac:dyDescent="0.45">
      <c r="A12" s="6"/>
      <c r="B12" s="7" t="s">
        <v>77</v>
      </c>
      <c r="C12" s="8"/>
      <c r="D12" s="8"/>
      <c r="E12" s="9" t="e">
        <f t="shared" si="0"/>
        <v>#DIV/0!</v>
      </c>
      <c r="F12" s="8"/>
      <c r="G12" s="9" t="e">
        <f t="shared" si="1"/>
        <v>#DIV/0!</v>
      </c>
      <c r="H12" s="8">
        <f t="shared" si="2"/>
        <v>0</v>
      </c>
      <c r="I12" s="8">
        <f t="shared" si="3"/>
        <v>0</v>
      </c>
      <c r="J12" s="9" t="e">
        <f t="shared" si="4"/>
        <v>#DIV/0!</v>
      </c>
      <c r="K12" s="9" t="e">
        <f t="shared" si="5"/>
        <v>#DIV/0!</v>
      </c>
      <c r="L12" s="10" t="s">
        <v>17</v>
      </c>
      <c r="M12" s="11"/>
      <c r="P12" s="12"/>
    </row>
    <row r="13" spans="1:17" x14ac:dyDescent="0.45">
      <c r="A13" s="6"/>
      <c r="B13" s="7" t="s">
        <v>78</v>
      </c>
      <c r="C13" s="8"/>
      <c r="D13" s="8"/>
      <c r="E13" s="9" t="e">
        <f t="shared" si="0"/>
        <v>#DIV/0!</v>
      </c>
      <c r="F13" s="8"/>
      <c r="G13" s="9" t="e">
        <f t="shared" si="1"/>
        <v>#DIV/0!</v>
      </c>
      <c r="H13" s="8">
        <f t="shared" si="2"/>
        <v>0</v>
      </c>
      <c r="I13" s="8">
        <f t="shared" si="3"/>
        <v>0</v>
      </c>
      <c r="J13" s="9" t="e">
        <f t="shared" si="4"/>
        <v>#DIV/0!</v>
      </c>
      <c r="K13" s="9" t="e">
        <f t="shared" si="5"/>
        <v>#DIV/0!</v>
      </c>
      <c r="L13" s="10" t="s">
        <v>17</v>
      </c>
      <c r="M13" s="13"/>
      <c r="P13" s="12"/>
    </row>
    <row r="14" spans="1:17" x14ac:dyDescent="0.45">
      <c r="A14" s="6"/>
      <c r="B14" s="7" t="s">
        <v>79</v>
      </c>
      <c r="C14" s="8"/>
      <c r="D14" s="8"/>
      <c r="E14" s="9" t="e">
        <f t="shared" si="0"/>
        <v>#DIV/0!</v>
      </c>
      <c r="F14" s="8"/>
      <c r="G14" s="9" t="e">
        <f t="shared" si="1"/>
        <v>#DIV/0!</v>
      </c>
      <c r="H14" s="8">
        <f t="shared" si="2"/>
        <v>0</v>
      </c>
      <c r="I14" s="8">
        <f t="shared" si="3"/>
        <v>0</v>
      </c>
      <c r="J14" s="9" t="e">
        <f t="shared" si="4"/>
        <v>#DIV/0!</v>
      </c>
      <c r="K14" s="9" t="e">
        <f t="shared" si="5"/>
        <v>#DIV/0!</v>
      </c>
      <c r="L14" s="10" t="s">
        <v>17</v>
      </c>
      <c r="M14" s="11"/>
      <c r="P14" s="12"/>
    </row>
    <row r="15" spans="1:17" x14ac:dyDescent="0.45">
      <c r="A15" s="6"/>
      <c r="B15" s="7" t="s">
        <v>80</v>
      </c>
      <c r="C15" s="8"/>
      <c r="D15" s="8"/>
      <c r="E15" s="9" t="e">
        <f t="shared" si="0"/>
        <v>#DIV/0!</v>
      </c>
      <c r="F15" s="8"/>
      <c r="G15" s="9" t="e">
        <f t="shared" si="1"/>
        <v>#DIV/0!</v>
      </c>
      <c r="H15" s="8">
        <f t="shared" si="2"/>
        <v>0</v>
      </c>
      <c r="I15" s="8">
        <f t="shared" si="3"/>
        <v>0</v>
      </c>
      <c r="J15" s="9" t="e">
        <f t="shared" si="4"/>
        <v>#DIV/0!</v>
      </c>
      <c r="K15" s="9" t="e">
        <f t="shared" si="5"/>
        <v>#DIV/0!</v>
      </c>
      <c r="L15" s="10" t="s">
        <v>17</v>
      </c>
      <c r="M15" s="11"/>
      <c r="P15" s="12"/>
    </row>
    <row r="16" spans="1:17" x14ac:dyDescent="0.45">
      <c r="A16" s="6"/>
      <c r="B16" s="7" t="s">
        <v>81</v>
      </c>
      <c r="C16" s="8"/>
      <c r="D16" s="8"/>
      <c r="E16" s="9" t="e">
        <f t="shared" si="0"/>
        <v>#DIV/0!</v>
      </c>
      <c r="F16" s="8"/>
      <c r="G16" s="9" t="e">
        <f t="shared" si="1"/>
        <v>#DIV/0!</v>
      </c>
      <c r="H16" s="8">
        <f t="shared" si="2"/>
        <v>0</v>
      </c>
      <c r="I16" s="8">
        <f t="shared" si="3"/>
        <v>0</v>
      </c>
      <c r="J16" s="9" t="e">
        <f t="shared" si="4"/>
        <v>#DIV/0!</v>
      </c>
      <c r="K16" s="9" t="e">
        <f t="shared" si="5"/>
        <v>#DIV/0!</v>
      </c>
      <c r="L16" s="10" t="s">
        <v>17</v>
      </c>
      <c r="M16" s="11"/>
      <c r="P16" s="12"/>
    </row>
    <row r="17" spans="1:17" x14ac:dyDescent="0.45">
      <c r="P17" s="12"/>
      <c r="Q17" s="2">
        <f>SUM(Q5:Q16)</f>
        <v>1136</v>
      </c>
    </row>
    <row r="18" spans="1:17" s="1" customFormat="1" x14ac:dyDescent="0.45">
      <c r="A18" s="3" t="s">
        <v>53</v>
      </c>
      <c r="B18" s="2"/>
      <c r="C18" s="2"/>
      <c r="D18" s="2"/>
      <c r="E18" s="12">
        <f>SUM(E5:E10)/6</f>
        <v>0.64616402116402127</v>
      </c>
      <c r="F18" s="2"/>
      <c r="G18" s="12">
        <f>SUM(G5:G10)/6</f>
        <v>0.27601410934744269</v>
      </c>
      <c r="H18" s="2"/>
      <c r="I18" s="2"/>
      <c r="J18" s="12">
        <f>SUM(J5:J10)/6</f>
        <v>7.7821869488536144E-2</v>
      </c>
      <c r="K18" s="14">
        <f>SUM(K5:K10)/6</f>
        <v>0.92217813051146391</v>
      </c>
      <c r="M18" s="2"/>
      <c r="N18" s="2"/>
      <c r="P18" s="1" t="s">
        <v>54</v>
      </c>
      <c r="Q18" s="2">
        <f>Q17/6</f>
        <v>189.33333333333334</v>
      </c>
    </row>
    <row r="19" spans="1:17" s="1" customFormat="1" x14ac:dyDescent="0.4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M19" s="2"/>
      <c r="N19" s="2"/>
    </row>
    <row r="20" spans="1:17" s="1" customFormat="1" x14ac:dyDescent="0.45">
      <c r="A20" s="3"/>
      <c r="B20" s="2"/>
      <c r="C20" s="2"/>
      <c r="D20" s="2"/>
      <c r="E20" s="2"/>
      <c r="F20" s="2"/>
      <c r="G20" s="2"/>
      <c r="H20" s="2"/>
      <c r="I20" s="2"/>
      <c r="J20" s="2" t="s">
        <v>54</v>
      </c>
      <c r="K20" s="1" t="s">
        <v>82</v>
      </c>
      <c r="L20" s="2"/>
      <c r="M20" s="2"/>
    </row>
  </sheetData>
  <mergeCells count="9">
    <mergeCell ref="L3:L4"/>
    <mergeCell ref="M3:M4"/>
    <mergeCell ref="A1:K1"/>
    <mergeCell ref="A3:A4"/>
    <mergeCell ref="B3:B4"/>
    <mergeCell ref="C3:C4"/>
    <mergeCell ref="D3:H3"/>
    <mergeCell ref="I3:J3"/>
    <mergeCell ref="K3:K4"/>
  </mergeCells>
  <printOptions horizontalCentered="1"/>
  <pageMargins left="0.74803149606299202" right="0.74803149606299202" top="0.98425196850393704" bottom="0.984251968503937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ปีงบ 2567</vt:lpstr>
      <vt:lpstr>ปีงบ 2568</vt:lpstr>
      <vt:lpstr>'ปีงบ 2567'!Print_Area</vt:lpstr>
      <vt:lpstr>'ปีงบ 2568'!Print_Area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Anchaliya Chomsuk</cp:lastModifiedBy>
  <cp:lastPrinted>2025-04-17T06:35:55Z</cp:lastPrinted>
  <dcterms:created xsi:type="dcterms:W3CDTF">2025-04-04T02:45:13Z</dcterms:created>
  <dcterms:modified xsi:type="dcterms:W3CDTF">2025-04-17T06:44:00Z</dcterms:modified>
</cp:coreProperties>
</file>